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6605" windowHeight="9375" activeTab="0"/>
  </bookViews>
  <sheets>
    <sheet name="DANE" sheetId="1" r:id="rId1"/>
    <sheet name="Instrukcja" sheetId="2" r:id="rId2"/>
    <sheet name="Zmiany" sheetId="3" r:id="rId3"/>
    <sheet name="Słowniki" sheetId="4" r:id="rId4"/>
  </sheets>
  <definedNames>
    <definedName name="ANLMYD">OFFSET('Słowniki'!$A$137,1,MATCH('DANE'!$Y1,'Słowniki'!$D$137:$W$137,0)+2,COUNTA(OFFSET('Słowniki'!$A$137,1,MATCH('DANE'!$Y1,'Słowniki'!$D$137:$W$137,0)+2,32,1)),1)</definedName>
    <definedName name="EXRES_PL">OFFSET('Słowniki'!$A$179,1,MATCH('DANE'!$A$1,OFFSET('Słowniki'!$A$179,0,3,1,10),0)+2,COUNTA(OFFSET('Słowniki'!$A$179,1,MATCH('DANE'!$A$1,OFFSET('Słowniki'!$A$179,0,3,1,10),0)+2,8,1)),1)</definedName>
    <definedName name="GIS_GRUPA_SPOZ">'Słowniki'!$D$23:$AF$23</definedName>
    <definedName name="KIERUNKI_BADAN">'Słowniki'!$D$96:$H$96</definedName>
    <definedName name="MDSTAT_PL">'Słowniki'!$D$173:$D$176</definedName>
    <definedName name="PARAMETR_OGOLNY">OFFSET('Słowniki'!$A$96,1,MATCH('DANE'!$A$1,OFFSET('Słowniki'!$A$96,0,3,1,5),0)+2,COUNTA(OFFSET('Słowniki'!$A$96,1,MATCH('DANE'!$A$1,OFFSET('Słowniki'!$A$96,0,3,1,5),0)+2,12,1)),1)</definedName>
    <definedName name="PARAMETR_SZCZEGOLOWY">OFFSET('Słowniki'!$A$111,1,MATCH('DANE'!$Y1,'Słowniki'!$D$111:$W$111,0)+2,COUNTA(OFFSET('Słowniki'!$A$111,1,MATCH('DANE'!$Y1,'Słowniki'!$D$111:$W$111,0)+2,23,1))+'Słowniki'!$E$285,1)</definedName>
    <definedName name="PARTYP_PL">OFFSET('Słowniki'!$B$198,2,MATCH('DANE'!$A$1,OFFSET('Słowniki'!$B$198,1,2,1,100),0)+1,COUNTA(OFFSET('Słowniki'!$B$198,2,MATCH('DANE'!$A$1,OFFSET('Słowniki'!$B$198,1,2,1,100),0)+1,9,1)),1)</definedName>
    <definedName name="PODGRUPA">OFFSET('Słowniki'!$D$23,1,MATCH('DANE'!$G1,'Słowniki'!$D$23:$AF$23,0)-1,COUNTA(OFFSET('Słowniki'!$D$23,1,MATCH('DANE'!$G1,'Słowniki'!$D$23:$AF$23,0)-1,15,1)),1)</definedName>
    <definedName name="PRODPAC_PL">'Słowniki'!$D$235:$D$280</definedName>
    <definedName name="PRZYCZYNA_DYSKW">OFFSET('Słowniki'!$A$223,1,MATCH('DANE'!$A$1,OFFSET('Słowniki'!$A$223,0,3,1,10),0)+2,COUNTA(OFFSET('Słowniki'!$A$223,1,MATCH('DANE'!$A$1,OFFSET('Słowniki'!$A$223,0,3,1,10),0)+2,8,1)),1)</definedName>
    <definedName name="SAMP_STRAT">'Słowniki'!$D$70:$D$78</definedName>
    <definedName name="SAMPMD_PL">OFFSET('Słowniki'!$A$82,1,MATCH('DANE'!$A$1,'Słowniki'!$D$82:$H$82,0)+2,COUNTA(OFFSET('Słowniki'!$A$82,1,MATCH('DANE'!$A$1,'Słowniki'!$D$82:$H$82,0)+2,11,1))+'Słowniki'!$E$285,1)</definedName>
    <definedName name="SMPNT_PL">'Słowniki'!$D$5:$D$18</definedName>
    <definedName name="UNIT_1">'Słowniki'!$E$42:$E$45</definedName>
    <definedName name="UNIT_2">OFFSET('Słowniki'!$A$51,1,MATCH('DANE'!$A$1,OFFSET('Słowniki'!$A$51,0,4,1,10),0)+3,COUNTA(OFFSET('Słowniki'!$A$51,1,MATCH('DANE'!$A$1,OFFSET('Słowniki'!$A$51,0,4,1,10),0)+3,15,1)),1)</definedName>
    <definedName name="VALTYP_PL">OFFSET('Słowniki'!$A$190,1,MATCH('DANE'!$A$1,OFFSET('Słowniki'!$A$190,0,3,1,10),0)+2,COUNTA(OFFSET('Słowniki'!$A$190,1,MATCH('DANE'!$A$1,OFFSET('Słowniki'!$A$190,0,3,1,10),0)+2,6,1)),1)</definedName>
    <definedName name="YESNO_PL">'Słowniki'!$D$212:$D$213</definedName>
    <definedName name="ZGODN">'Słowniki'!$D$219:$D$220</definedName>
  </definedNames>
  <calcPr fullCalcOnLoad="1"/>
</workbook>
</file>

<file path=xl/sharedStrings.xml><?xml version="1.0" encoding="utf-8"?>
<sst xmlns="http://schemas.openxmlformats.org/spreadsheetml/2006/main" count="1296" uniqueCount="991">
  <si>
    <t>Jeżeli w próbce oznaczano sumę analitów (np. 4 WWA albo dwóch fumonizyn albo kilku pierwszorzędowych amin aromatycznych to w tabeli danych należy umieścić wyniki uzyskane dla poszczególnych związków oraz odpowiedni wynik stanowiący sumę (np. zawartość toksyny T-2, zawartość toksyny HT-2, zawartość łączną obu związków)</t>
  </si>
  <si>
    <t>Uzupełnienie instrukcji</t>
  </si>
  <si>
    <t>Dodano punkt 7 w części ogólnej (I.) dotyczący wprowadzania wyników dla sum badanych związków</t>
  </si>
  <si>
    <r>
      <rPr>
        <b/>
        <sz val="12"/>
        <rFont val="Arial"/>
        <family val="2"/>
      </rPr>
      <t>Materiały do kontaktu z żywnością</t>
    </r>
    <r>
      <rPr>
        <sz val="12"/>
        <rFont val="Arial"/>
        <family val="2"/>
      </rPr>
      <t xml:space="preserve"> - wprowadzając wyniki należy uwzględnić wszystkie badane próbki, tj. wprowadzić wynik dla każdej próbki oraz odpowiedni wymagany wynik końcowy np. sumę, średnią lub maksimum</t>
    </r>
  </si>
  <si>
    <t>W części szczegółowej (II.) dodano informację dotyczącą materiałów i wyrobów do kontaktu z żywnością</t>
  </si>
  <si>
    <t>Dodano sekcję GMO</t>
  </si>
  <si>
    <t>Przed rozpoczęciem wypełniania tabeli (przed wprowadzeniem pierwszego rekordu), w lewym górnym rogu należy dokonać wstępnego wyboru grupy kierunków badań, każdy skoroszyt (plik Excela) należy przeznaczyć do gromadzenia jednej grupy. Niewskazane jest zmienianie ustawień grupy zanieczyszczeń w trakcie wypełniania tabeli. Każdą grupę można też gromadzić w wielu arkuszach lub pikach - jeśli jest to wygodniejsze.</t>
  </si>
  <si>
    <t>NIEzdyskwalifik.</t>
  </si>
  <si>
    <t>Apteka</t>
  </si>
  <si>
    <t>15-02-2014</t>
  </si>
  <si>
    <t>Próbka pobrana przez:
(należy podać nazwę Stacji)</t>
  </si>
  <si>
    <t>Laboratorium badające próbkę (nazwa Stacji)</t>
  </si>
  <si>
    <r>
      <t>PKN-ISO/TS 22964:2008 (</t>
    </r>
    <r>
      <rPr>
        <i/>
        <sz val="10"/>
        <rFont val="Arial"/>
        <family val="2"/>
      </rPr>
      <t>Enterobacter sakazakii</t>
    </r>
    <r>
      <rPr>
        <sz val="10"/>
        <rFont val="Arial"/>
        <family val="2"/>
      </rPr>
      <t>)</t>
    </r>
  </si>
  <si>
    <r>
      <t>PN-EN ISO 10273:2005 (</t>
    </r>
    <r>
      <rPr>
        <i/>
        <sz val="10"/>
        <rFont val="Arial"/>
        <family val="2"/>
      </rPr>
      <t>Yersinia enterocolitica</t>
    </r>
    <r>
      <rPr>
        <sz val="10"/>
        <rFont val="Arial"/>
        <family val="2"/>
      </rPr>
      <t>)</t>
    </r>
  </si>
  <si>
    <t>Wersja 4 arkusza przygotowana jest do stosowania w 2014 r. do czasu wdrożenia systemu gromadzenia danych on-line. Osoby, które rozpoczęły gromadzenie danych za 2014 r. w starszych wersjach arkusza powinny przejść na wersję 4. Dotychczas wprowadzone dane w 2014 r. w starszych wersjach arkusza są ważne, nie wymagają poprawiania i będą akceptowane.</t>
  </si>
  <si>
    <r>
      <t>Substancje dodatkowe</t>
    </r>
    <r>
      <rPr>
        <sz val="12"/>
        <rFont val="Arial"/>
        <family val="2"/>
      </rPr>
      <t xml:space="preserve"> - jeżeli dokonano klasyfikacji środka spożywczego zgodnie z rozporządzeniem (WE) nr 1129/2011 zawierającym wykaz środków spożywczych, to numer klasyfikacyjny należy wpisać w kolumnie 11 "Informacje dodatkowe",</t>
    </r>
  </si>
  <si>
    <t>- jeżeli oznaczenia wykonano w produkcie w postaci handlowej, a następnie przeliczono wynik na produkt przygotowywany zgodnie z przepisem producenta (np. budyń w proszku, w którym wyniki odniesiono do produktu w postaci gotowej do spożycia) to informację o takim przeliczeniu o tym do jakiej postaci produktu odnosi się wynik należy podać w kolumnie 48 "Informacje uzupełniające".</t>
  </si>
  <si>
    <r>
      <t>Akrylamid</t>
    </r>
    <r>
      <rPr>
        <sz val="12"/>
        <rFont val="Arial"/>
        <family val="2"/>
      </rPr>
      <t xml:space="preserve"> - zalecane jest wprowadzenie danych za pośrednictwem witryny internetowej GIS, w przypadku korzystania z niniejszej tabeli należy podać szczegółową informację w kolumnie 11. o rodzaju środka spożywczego zgodnie z klasyfikacją w Zaleceniu Komisji nr 307/2010.</t>
    </r>
  </si>
  <si>
    <r>
      <t>Azotany</t>
    </r>
    <r>
      <rPr>
        <sz val="12"/>
        <rFont val="Arial"/>
        <family val="2"/>
      </rPr>
      <t xml:space="preserve"> - w kolumnie 11. w przypadku sałaty świeżej należy podać informację o terminie zbioru oraz rodzaj uprawy (gruntowa lub szklarniowa), dla sałaty lodowej – tylko rodzaj uprawy, a dla rokiety siewnej (rukoli) – termin zbioru. Dla szpinaku, podobnie jak dla innych warzyw oraz żywności dla niemowląt i dzieci nie trzeba podawać dodatkowych informacji.</t>
    </r>
  </si>
  <si>
    <r>
      <t>Arsen</t>
    </r>
    <r>
      <rPr>
        <sz val="12"/>
        <rFont val="Arial"/>
        <family val="2"/>
      </rPr>
      <t xml:space="preserve"> - W przypadku dań dla niemowląt i małych dzieci, lub innych produktów złożonych zawierających ryż należy podać informację o zawartości ryżu zgodnie z deklaracją producenta. Jeżeli znany jest gatunek ryżu zawarty w środku spożywczym należy wpisać jego pełną nazwę w kolumnie 43. </t>
    </r>
    <r>
      <rPr>
        <i/>
        <sz val="12"/>
        <rFont val="Arial"/>
        <family val="2"/>
      </rPr>
      <t>Skład produktu</t>
    </r>
    <r>
      <rPr>
        <sz val="12"/>
        <rFont val="Arial"/>
        <family val="2"/>
      </rPr>
      <t>.</t>
    </r>
  </si>
  <si>
    <r>
      <t xml:space="preserve">W związku ze zmianą sposobu gromadzenia danych przedstawiamy Państwu nowy arkusz gromadzenia danych o zanieczyszczeniach chemicznych żywności, substancjach dodatkowych, mikrobiologii i migracji z materiałów do kontaktu. </t>
    </r>
    <r>
      <rPr>
        <b/>
        <sz val="12"/>
        <rFont val="Arial"/>
        <family val="2"/>
      </rPr>
      <t xml:space="preserve">Dane należy gromadzić
</t>
    </r>
    <r>
      <rPr>
        <b/>
        <u val="single"/>
        <sz val="12"/>
        <rFont val="Arial"/>
        <family val="2"/>
      </rPr>
      <t>na bieżąco</t>
    </r>
    <r>
      <rPr>
        <b/>
        <sz val="12"/>
        <rFont val="Arial"/>
        <family val="2"/>
      </rPr>
      <t xml:space="preserve"> zarówno dla próbek pobranych w ramach monitoringu, jak i urzędowej kontroli.</t>
    </r>
  </si>
  <si>
    <t>Ocena produktu</t>
  </si>
  <si>
    <t>Kolumny zawierające ocenę produktu i ewentualną przyczynę dyskwalifikacji przeniesiono z sekcji Wyniku do sekcji Próbka,</t>
  </si>
  <si>
    <t>przyjmując, że ocena odnosi się do środka spożywczego nie zaś do samego wyniku</t>
  </si>
  <si>
    <t>Dodano kolumnę "Próbka pobrana przez"</t>
  </si>
  <si>
    <t>Ułatwi to identyfikację, która Stacja pobrała próbkę (na jakim terenie)</t>
  </si>
  <si>
    <t>Dodano kolumnę "Laboratorium badające próbkę"</t>
  </si>
  <si>
    <t>Dane laboratorium były dotychczas identyfikowane na podstawie zakresów badań poszczególnych Stacji oraz na podstawie wykazu</t>
  </si>
  <si>
    <t>badań wykonywanych w innych WSSE/PSSE. Dogodniejsze jest wprowadzenie danych w tabeli zamiast w oddzielnym dokumencie</t>
  </si>
  <si>
    <t>Dodano typ punktu pobrania próbki:</t>
  </si>
  <si>
    <t>Usunięto arkusz przykładu wypełniania arkusza</t>
  </si>
  <si>
    <t>Ze względu na znaczne doświadczenie w stosowaniu arkusza usunięto arkusz przykładowy</t>
  </si>
  <si>
    <t>Renumerowano kolumny</t>
  </si>
  <si>
    <t>Po przeniesieniu kolumn oceny i dodaniu dwóch dodatkowych kolumn opisanych powyżej</t>
  </si>
  <si>
    <t>Czy wynik skorygowano o odzysk</t>
  </si>
  <si>
    <t>Usunięto termin "nie dotyczy"</t>
  </si>
  <si>
    <t>Poprawiono instrukcję uzupełniania arkusza</t>
  </si>
  <si>
    <t>W związku z wprowadzonymi w wersji 4 zmianami</t>
  </si>
  <si>
    <t>Metodyka badawcza zgodna z:</t>
  </si>
  <si>
    <t>Poprawiono błędy literowe w numeracji norm</t>
  </si>
  <si>
    <t>są ważne, nie wymagają poprawiania i będą akceptowane.</t>
  </si>
  <si>
    <t>Osoby, które rozpoczęły gromadzenie danych za 2014 r. w starszych wersjach arkusza powinny przejść na wersję 4. Dotychczas wprowadzone dane w 2014 r. w starszych wersjach arkusza</t>
  </si>
  <si>
    <r>
      <t>Furan</t>
    </r>
    <r>
      <rPr>
        <sz val="12"/>
        <rFont val="Arial"/>
        <family val="2"/>
      </rPr>
      <t xml:space="preserve"> - należy podać skład produktu oraz informację czy produkt badany przeznaczony jest do bezpośredniego spożycia, czy też wymaga odtworzenia z wodą lub mlekiem.</t>
    </r>
  </si>
  <si>
    <r>
      <t>WWA</t>
    </r>
    <r>
      <rPr>
        <sz val="12"/>
        <rFont val="Arial"/>
        <family val="2"/>
      </rPr>
      <t xml:space="preserve"> - w miarę możliwości proszę uzupełnić pole dotyczące opakowania. W przypadku środków spożywczych wędzonych należy podać informację o wędzeniu w sekcji Informacje uzupełniające (o ile nie wynika ona z nazwy produktu).</t>
    </r>
  </si>
  <si>
    <r>
      <t>Estry MCPD</t>
    </r>
    <r>
      <rPr>
        <sz val="12"/>
        <rFont val="Arial"/>
        <family val="2"/>
      </rPr>
      <t xml:space="preserve"> - należy podać szczegółową informację o metodzie w sekcji informacje uzupełniające, powinna ona zawierać: sposób hydrolizy (kwasowa, zasadowa), zastosowany odczynnik, temperaturę, czas, odczynnik użyty do otrzymania pochodnej.</t>
    </r>
  </si>
  <si>
    <r>
      <t>Środki spożywcze dla niemowląt i małych dzieci</t>
    </r>
    <r>
      <rPr>
        <sz val="12"/>
        <rFont val="Arial"/>
        <family val="2"/>
      </rPr>
      <t xml:space="preserve"> - należy podać informację uzupełniającą czy produkt badany przeznaczony jest do bezpośredniego spożycia, czy też wymaga odtworzenia z wodą lub mlekiem. W przypadku pozostałych środków spożywczych jeżeli produkt został poddany dodatkowej obróbce przed badaniem (odtworzenie z wodą albo np. usunięcie odcieku albo gotowanie) należy koniecznie podać informację o tych podjętych działaniach. Zakłada się, że badania prowadzono w produkcie w postaci handlowej.</t>
    </r>
  </si>
  <si>
    <r>
      <t>LOD i LOQ</t>
    </r>
    <r>
      <rPr>
        <sz val="12"/>
        <rFont val="Arial"/>
        <family val="2"/>
      </rPr>
      <t xml:space="preserve"> - należy wyrażać w tych samych jednostkach co wynik (nie dotyczy migracji - w tym przypadku jeżeli LOD i LOQ są w innych jednostkach, to informację o tych jednostkach należy podać w sekcji Informacje uzupełniające).</t>
    </r>
  </si>
  <si>
    <t>Wszelkich dodatkowych informacje udziela p. Andrzej Starski, Zakład Bezpieczeństwa Żywności NIZP-PZH tel. 22 5421 383 lub adres e-mail: astarski@pzh.gov.pl</t>
  </si>
  <si>
    <r>
      <t>Histamina</t>
    </r>
    <r>
      <rPr>
        <sz val="12"/>
        <rFont val="Arial"/>
        <family val="2"/>
      </rPr>
      <t xml:space="preserve"> - Nietypowo umieszczona jest wraz z zanieczyszczeniami jako amina biogenna.</t>
    </r>
  </si>
  <si>
    <r>
      <t xml:space="preserve">Kolumny, których </t>
    </r>
    <r>
      <rPr>
        <b/>
        <sz val="12"/>
        <rFont val="Arial"/>
        <family val="2"/>
      </rPr>
      <t>nagłówki zawierające numer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pola zaznaczono na czarno są wymagane. Wypełnienie pozostałych pól jest zalecane (nagłówki zawierające numery tych kolumn wyświetlają się na białym tle)</t>
    </r>
    <r>
      <rPr>
        <sz val="12"/>
        <rFont val="Arial"/>
        <family val="2"/>
      </rPr>
      <t>. W niektórych przypadkach szczegółowych wypełnienie pól zalecanych jest konieczne (patrz wymagania szczegółowe).</t>
    </r>
    <r>
      <rPr>
        <b/>
        <sz val="12"/>
        <rFont val="Arial"/>
        <family val="2"/>
      </rPr>
      <t xml:space="preserve"> Nie należy wypełniać pól tabeli, które podświetlono kolorem szarym. Przed rozpoczęciem wypełniania należy zapoznać się z wymaganiami szczegółowymi</t>
    </r>
    <r>
      <rPr>
        <sz val="12"/>
        <rFont val="Arial"/>
        <family val="2"/>
      </rPr>
      <t xml:space="preserve"> - specyficznymi dla różnych grup środków spożywczych i kierunków badań. Oznaczenia typ S.01 albo R.18 odnoszą się do standardu opisu próbki wg EFSA, są one potrzebne w dalszym przetwarzaniu danych (nie są przydatne w praktyce Stacji).</t>
    </r>
  </si>
  <si>
    <r>
      <t>Metale i migracja metali</t>
    </r>
    <r>
      <rPr>
        <sz val="12"/>
        <rFont val="Arial"/>
        <family val="2"/>
      </rPr>
      <t xml:space="preserve"> - w przypadku uzyskania wyniku poniżej LOQ, w polu "Wynik" należy podać uzyskaną wartość.</t>
    </r>
  </si>
  <si>
    <t>W zakładce przykład znajduje się tabela z wprowadzonymi wynikami. W tabeli zamieszczono przykłady dla kilku grup kierunków badań. Zalecane jest gromadzenie danych dla poszczególnych grup w oddzielnych plikach lub zakładkach.</t>
  </si>
  <si>
    <t>III. PRZYKŁADY i DODATKOWE INFORMACJE</t>
  </si>
  <si>
    <t>Kadm</t>
  </si>
  <si>
    <t>Rtęć całkowita</t>
  </si>
  <si>
    <t>Metylortęć</t>
  </si>
  <si>
    <t>Rtęć nieorganiczna</t>
  </si>
  <si>
    <t>Ołów</t>
  </si>
  <si>
    <t>Arsen organiczny</t>
  </si>
  <si>
    <t>Arsen nieorganiczny</t>
  </si>
  <si>
    <t>Glin</t>
  </si>
  <si>
    <t>Cyna</t>
  </si>
  <si>
    <t>Cyna organiczna</t>
  </si>
  <si>
    <t>Cyna nieorganiczna</t>
  </si>
  <si>
    <t>Cynk</t>
  </si>
  <si>
    <t>Aflatoksyna B1</t>
  </si>
  <si>
    <t>Aflatoksyna B2</t>
  </si>
  <si>
    <t>Aflatoksyna G1</t>
  </si>
  <si>
    <t>Aflatoksyna G2</t>
  </si>
  <si>
    <t>Aflatoksyna M1</t>
  </si>
  <si>
    <t>Aflatoksyny suma (B1, B2, G1, G2)</t>
  </si>
  <si>
    <t>Ochratoksyna A</t>
  </si>
  <si>
    <t>Deoksyniwalenol</t>
  </si>
  <si>
    <t>Zearalenon</t>
  </si>
  <si>
    <t>Fumonizyna B1</t>
  </si>
  <si>
    <t>Fumonizyna B2</t>
  </si>
  <si>
    <t>Toksyna T-2</t>
  </si>
  <si>
    <t>Toksyna HT-2</t>
  </si>
  <si>
    <t>Patulina</t>
  </si>
  <si>
    <t>Niwalenol</t>
  </si>
  <si>
    <t>Metale</t>
  </si>
  <si>
    <t>Mikotoksyny</t>
  </si>
  <si>
    <t>WWA</t>
  </si>
  <si>
    <t>Akrylamid</t>
  </si>
  <si>
    <t>3-MCPD (wolny)</t>
  </si>
  <si>
    <t>3-MCPD (całkowity)</t>
  </si>
  <si>
    <t>Procesowe</t>
  </si>
  <si>
    <t>3-MCPD (związany, estry)</t>
  </si>
  <si>
    <t>Karbaminian etylu</t>
  </si>
  <si>
    <t>Azotany</t>
  </si>
  <si>
    <t>Azotyny</t>
  </si>
  <si>
    <t>Histamina</t>
  </si>
  <si>
    <t>Ftalany</t>
  </si>
  <si>
    <t>Butylobenzyloftalan</t>
  </si>
  <si>
    <t>Di-(2-etyloheksylo)ftalan</t>
  </si>
  <si>
    <t>Dibutyloftalan</t>
  </si>
  <si>
    <t>Diizobutyloftalan</t>
  </si>
  <si>
    <t>Diizodecyloftalan</t>
  </si>
  <si>
    <t>Diizononyloftalan</t>
  </si>
  <si>
    <t>Mono-(2-etyloheksylo)ftalan</t>
  </si>
  <si>
    <t>Di-n-heksyloftalan</t>
  </si>
  <si>
    <t>Di-n-oktyloftalan</t>
  </si>
  <si>
    <t>Di-n-pentyloftalan</t>
  </si>
  <si>
    <t>Dialliloftalan</t>
  </si>
  <si>
    <t>Diizopropyloftalan</t>
  </si>
  <si>
    <t>Cyjanowodór</t>
  </si>
  <si>
    <t>Metanol</t>
  </si>
  <si>
    <t>Oleje mineralne</t>
  </si>
  <si>
    <t>Oleje mineralne (węglowodory aromatyczne)</t>
  </si>
  <si>
    <t>Oleje mineralne (węglodowory nasycone)</t>
  </si>
  <si>
    <t>Melamina</t>
  </si>
  <si>
    <t>Kwas cyjanurowy</t>
  </si>
  <si>
    <t>Benz(a)antracen</t>
  </si>
  <si>
    <t>Benzo(b)fluoranten</t>
  </si>
  <si>
    <t>Chryzen</t>
  </si>
  <si>
    <t>5-Metylochryzen</t>
  </si>
  <si>
    <t>Benzo(c)fluoren</t>
  </si>
  <si>
    <t>Benzo(ghi)perylen</t>
  </si>
  <si>
    <t>Benzo(j)fluoranten</t>
  </si>
  <si>
    <t>Benzo(k)fluoranten</t>
  </si>
  <si>
    <t>Dibenzo(a,h)antracen</t>
  </si>
  <si>
    <t>Dimetyloftalan</t>
  </si>
  <si>
    <t>Furan</t>
  </si>
  <si>
    <t>2306 - Produkty typu Fast food (frytki, pizza, kebab)</t>
  </si>
  <si>
    <t>2404 - Dietetyczne środki spożywcze specjalnego przeznaczenia medycznego</t>
  </si>
  <si>
    <t>2408 - Środki spożywcze bezglutenowe</t>
  </si>
  <si>
    <t>0106 - Tłuszcze zwierzęce (z wyj. masła)</t>
  </si>
  <si>
    <t>0604 - Wyroby ciastkarskie - z kremem niepoddanym obr. term.</t>
  </si>
  <si>
    <t>0605 - Wyroby ciastkarskie - z kremem poddanym obr. term.</t>
  </si>
  <si>
    <t>2301 - Wyroby garmaż. i kulinarne mięsne - schłodzone</t>
  </si>
  <si>
    <t>2302 - Wyroby garmaż. i kulinarne mięsne - mrożone</t>
  </si>
  <si>
    <t>2303 - Wyroby garmaż. i kulinarne mączne - schłodzone</t>
  </si>
  <si>
    <t>2304 - Wyroby garmaż. i kulinarne mączne - mrożone</t>
  </si>
  <si>
    <t>2305 - Inne wyroby garmaż. i kulinarne</t>
  </si>
  <si>
    <t>2401 - Preparaty do pocz. żyw. niemowląt, w tym mleko pocz./nast.</t>
  </si>
  <si>
    <t>2402 - Śr. spoż. uzup. obejmujące prod. zboż. przetw. i inne śr. dla niem. i małych dz.</t>
  </si>
  <si>
    <t>2403 - Śr. spoż. stosowane w dietach o ogr. zaw. energii, w celu redukcji masy ciała</t>
  </si>
  <si>
    <t>2405 - Śr. spoż. zaspokajające zapotrz. org. przy intens. wysiłku fiz.</t>
  </si>
  <si>
    <t>2406 - Śr. spoż. dla osób z zaburzeniami metab. węglowodanów (cukrzyca)</t>
  </si>
  <si>
    <t>2407 - Śr. spoż. niskosodowe, w tym sole dietet. o niskiej zaw. sodu lub bezsodowe</t>
  </si>
  <si>
    <t>GIS_ŚRODKI_SPOŻ_GRUPA_PODGRUPA</t>
  </si>
  <si>
    <t>Producent</t>
  </si>
  <si>
    <t>Rodzaj wyniku</t>
  </si>
  <si>
    <t>Wynik</t>
  </si>
  <si>
    <t>LOD</t>
  </si>
  <si>
    <t>LOQ</t>
  </si>
  <si>
    <t>Sposób wyrażenia wyniku</t>
  </si>
  <si>
    <t>g</t>
  </si>
  <si>
    <t>l</t>
  </si>
  <si>
    <t>Marka produktu</t>
  </si>
  <si>
    <t>Oznaczenie (kod) próbki</t>
  </si>
  <si>
    <t>S.01</t>
  </si>
  <si>
    <t>Data pobrania próbki (DD-MM-RRRR)</t>
  </si>
  <si>
    <t>S.28-30</t>
  </si>
  <si>
    <t>Pełna nazwa miejsca pobrania próbki (nazwa i adres)</t>
  </si>
  <si>
    <t>Typ punktu pobrania próbki</t>
  </si>
  <si>
    <t>S.39</t>
  </si>
  <si>
    <t>S.06</t>
  </si>
  <si>
    <t>Grupa produktów wg słownika GIS</t>
  </si>
  <si>
    <t>Podgrupa produktów wg słownika GIS</t>
  </si>
  <si>
    <t>Pełna nazwa środka spożywczego</t>
  </si>
  <si>
    <t>S.14</t>
  </si>
  <si>
    <t>S.18</t>
  </si>
  <si>
    <t>S.21</t>
  </si>
  <si>
    <t>Nazwa i adres producenta</t>
  </si>
  <si>
    <t>S.19</t>
  </si>
  <si>
    <t>Nazwa i adres dystrybutora/importera</t>
  </si>
  <si>
    <t>S.25-27</t>
  </si>
  <si>
    <t>Data przydatności do spożycia (DD-MM-RRRR)</t>
  </si>
  <si>
    <t>Identyfikacja (oznaczenie) partii</t>
  </si>
  <si>
    <t>Pobrano w ramach</t>
  </si>
  <si>
    <t>S.34</t>
  </si>
  <si>
    <t>S.35</t>
  </si>
  <si>
    <t>R.02-04</t>
  </si>
  <si>
    <t>R.06</t>
  </si>
  <si>
    <t>R.10</t>
  </si>
  <si>
    <t>R.09</t>
  </si>
  <si>
    <t>R.12</t>
  </si>
  <si>
    <t>R.25</t>
  </si>
  <si>
    <t>R.27</t>
  </si>
  <si>
    <t>R.18</t>
  </si>
  <si>
    <t>R.14</t>
  </si>
  <si>
    <t>R.15</t>
  </si>
  <si>
    <t>R.22</t>
  </si>
  <si>
    <t>Niepewność rozszerzona wyniku (k=2)</t>
  </si>
  <si>
    <t>Jednostka wyniku</t>
  </si>
  <si>
    <t>R.13</t>
  </si>
  <si>
    <t>R.19</t>
  </si>
  <si>
    <t>R.20</t>
  </si>
  <si>
    <t>Zawartość tłuszczu (%)</t>
  </si>
  <si>
    <t>R.23</t>
  </si>
  <si>
    <t>R.24</t>
  </si>
  <si>
    <t>Ocena produktu (zdyskwalifik / niezdyskw.)</t>
  </si>
  <si>
    <t>R.30</t>
  </si>
  <si>
    <t>Przyczyna dyskwalifikacji produktu</t>
  </si>
  <si>
    <t>UNIT-1</t>
  </si>
  <si>
    <t>UNIT-2</t>
  </si>
  <si>
    <t>Opakowanie produktu</t>
  </si>
  <si>
    <t>S.16</t>
  </si>
  <si>
    <t>Skład produktu (również ilościowy)</t>
  </si>
  <si>
    <t>S.20</t>
  </si>
  <si>
    <t>Dodatkowa informacja o metodzie analitycznej</t>
  </si>
  <si>
    <t>R.11</t>
  </si>
  <si>
    <t>Sposób ustalenia suchej masy</t>
  </si>
  <si>
    <t>Sposób ustalenia zawartości tłuszczu</t>
  </si>
  <si>
    <t>Pobranie próbki</t>
  </si>
  <si>
    <t>Produkt</t>
  </si>
  <si>
    <t>Partia, próbka</t>
  </si>
  <si>
    <t>Sposób pobrania</t>
  </si>
  <si>
    <t>Kierunek badania, metoda</t>
  </si>
  <si>
    <t>Ocena</t>
  </si>
  <si>
    <t>code</t>
  </si>
  <si>
    <t>name</t>
  </si>
  <si>
    <t>hierarchyCode</t>
  </si>
  <si>
    <t>parentCode</t>
  </si>
  <si>
    <t>eurostatCode</t>
  </si>
  <si>
    <t>E010A</t>
  </si>
  <si>
    <t>Border inspection activities</t>
  </si>
  <si>
    <t>E10</t>
  </si>
  <si>
    <t>E000A</t>
  </si>
  <si>
    <t>E210A</t>
  </si>
  <si>
    <t>Hospital or medical care facility</t>
  </si>
  <si>
    <t>E21</t>
  </si>
  <si>
    <t>E220A</t>
  </si>
  <si>
    <t>Residential institution (nursing home, prison, boarding school)</t>
  </si>
  <si>
    <t>E22</t>
  </si>
  <si>
    <t>E300A</t>
  </si>
  <si>
    <t>Manufacturing</t>
  </si>
  <si>
    <t>E03</t>
  </si>
  <si>
    <t>E500A</t>
  </si>
  <si>
    <t>E510A</t>
  </si>
  <si>
    <t>Wholesale</t>
  </si>
  <si>
    <t>E051</t>
  </si>
  <si>
    <t>E520A</t>
  </si>
  <si>
    <r>
      <t xml:space="preserve">Retail sale </t>
    </r>
    <r>
      <rPr>
        <sz val="10"/>
        <rFont val="Arial"/>
        <family val="2"/>
      </rPr>
      <t xml:space="preserve"> </t>
    </r>
  </si>
  <si>
    <t>E052</t>
  </si>
  <si>
    <t>E900A</t>
  </si>
  <si>
    <t>E910A</t>
  </si>
  <si>
    <t>Restaurant, Cafe, Pub, Bar, Hotel, Catering service</t>
  </si>
  <si>
    <t>E091</t>
  </si>
  <si>
    <t>E930A</t>
  </si>
  <si>
    <t>Take-away or fast-food outlet</t>
  </si>
  <si>
    <t>E093</t>
  </si>
  <si>
    <t>E940A</t>
  </si>
  <si>
    <t>Canteen or workplace catering</t>
  </si>
  <si>
    <t>E094</t>
  </si>
  <si>
    <t>name_PL</t>
  </si>
  <si>
    <t>Line</t>
  </si>
  <si>
    <t>Pobranie próbki na granicy</t>
  </si>
  <si>
    <t>Hurtownia</t>
  </si>
  <si>
    <t>Punkty gastronomiczne</t>
  </si>
  <si>
    <t>Punkty gastr. typu Fastfood</t>
  </si>
  <si>
    <t>Żywienie szpitalne</t>
  </si>
  <si>
    <t>Stołówka zakładowa</t>
  </si>
  <si>
    <t>Inne</t>
  </si>
  <si>
    <t>Inny rodzaj punktu pobrania próbki</t>
  </si>
  <si>
    <t>Obrót detaliczny - supermarket</t>
  </si>
  <si>
    <t>ex1</t>
  </si>
  <si>
    <t>ex2</t>
  </si>
  <si>
    <t>Obrót detaliczny - dyskont</t>
  </si>
  <si>
    <t>Obrót detaliczny - sklep</t>
  </si>
  <si>
    <t>numer sort</t>
  </si>
  <si>
    <t>SMPNT_PL</t>
  </si>
  <si>
    <t>E950A</t>
  </si>
  <si>
    <t>Temporary mass catering (fairs, festivals)</t>
  </si>
  <si>
    <t>E095</t>
  </si>
  <si>
    <t>Usługa kateringowa</t>
  </si>
  <si>
    <t>Pobranie w zakładzie prod.</t>
  </si>
  <si>
    <t>Zamknięte zakłady żyw. zbior.</t>
  </si>
  <si>
    <t>01 - Mięso, podroby i produkty mięsne</t>
  </si>
  <si>
    <t>04 - Mleko i przetwory mleczne</t>
  </si>
  <si>
    <t>06 - Wyroby cukiernicze i ciastkarskie</t>
  </si>
  <si>
    <t>07 - Cukier i inne</t>
  </si>
  <si>
    <t>08 - Miód i produkty pszczelarskie</t>
  </si>
  <si>
    <t>09 - Orzechy, w tym arachidy</t>
  </si>
  <si>
    <t>10 - Warzywa (w tym strączkowe)</t>
  </si>
  <si>
    <t>11 - Owoce</t>
  </si>
  <si>
    <t>13 - Drożdże</t>
  </si>
  <si>
    <t>14 - Napoje alkoholowe</t>
  </si>
  <si>
    <t>15 - Ocet</t>
  </si>
  <si>
    <t>17 - Tłuszcze roślinne</t>
  </si>
  <si>
    <t>18 - Ziarna roślin oleistych</t>
  </si>
  <si>
    <t>19 - Koncentraty spożywcze</t>
  </si>
  <si>
    <t>20 - Majonezy, musztardy, sosy</t>
  </si>
  <si>
    <t>21 - Zioła, przyprawy</t>
  </si>
  <si>
    <t>23 - Wyroby garmażeryjne i kulinarne</t>
  </si>
  <si>
    <t>25 - Nowa żywność</t>
  </si>
  <si>
    <t>26 - Suplementy diety</t>
  </si>
  <si>
    <t>29 - Sól spożywcza i jej zamienniki</t>
  </si>
  <si>
    <t>12 - Grzyby</t>
  </si>
  <si>
    <t>02 - Drób, podroby i prod. drob, jaja i prod. jaj.</t>
  </si>
  <si>
    <t>03 - Ryby, owoce morza i ich przetw.</t>
  </si>
  <si>
    <t>05 - Ziarno zbóż i przetw. zb.-mączne</t>
  </si>
  <si>
    <t>16 - Wody mineralne i napoje bezalk.</t>
  </si>
  <si>
    <t>22 - Kawa, herbata, kakao, herb. owocowe i ziołowe</t>
  </si>
  <si>
    <t>24 - Środki spoż. spec. przezn. żyw.</t>
  </si>
  <si>
    <t>28 - Mat. i wyr. przezn. do kontaktu z żywn.</t>
  </si>
  <si>
    <t>0101 - Mięso</t>
  </si>
  <si>
    <t>0102 - Podroby</t>
  </si>
  <si>
    <t>0103 - Wędliny</t>
  </si>
  <si>
    <t>0104 - Konserwy mięsne</t>
  </si>
  <si>
    <t>0105 - Inne produkty mięsne</t>
  </si>
  <si>
    <t>0107 - Żelatyna spożywcza</t>
  </si>
  <si>
    <t>0201 - Mięso drobiowe</t>
  </si>
  <si>
    <t>0202 - Podroby drobiowe</t>
  </si>
  <si>
    <t>0203 - Wędliny drobiowe</t>
  </si>
  <si>
    <t>0204 - Konserwy drobiowe</t>
  </si>
  <si>
    <t>0205 - Inne produkty drobiowe</t>
  </si>
  <si>
    <t>0206 - Jaja</t>
  </si>
  <si>
    <t>0207 - Produkty jajeczne</t>
  </si>
  <si>
    <t>0301 - Ryby i owoce morza</t>
  </si>
  <si>
    <t>0302 - Konserwy rybne i owoców morza</t>
  </si>
  <si>
    <t>0303 - Przetwory rybne i owoców morza</t>
  </si>
  <si>
    <t>0401 - Mleko UHT</t>
  </si>
  <si>
    <t>0402 - Mleko pasteryzowane</t>
  </si>
  <si>
    <t>0403 - Mleko - inne</t>
  </si>
  <si>
    <t>0404 - Przetwory mleczarskie nie fermentowane (śmietanka, inne)</t>
  </si>
  <si>
    <t>0405 - Mleko fermentowane</t>
  </si>
  <si>
    <t>0406 - Sery dojrzewające i ich analogi</t>
  </si>
  <si>
    <t>0407 - Sery twarogowe</t>
  </si>
  <si>
    <t>0408 - Sery inne</t>
  </si>
  <si>
    <t>0409 - Masło</t>
  </si>
  <si>
    <t>0410 - Lody - z udziałem mleka (tradycyjne)</t>
  </si>
  <si>
    <t>0411 - Lody - bez udziału mleka (tradycyjne)</t>
  </si>
  <si>
    <t>0412 - Lody - z automatu</t>
  </si>
  <si>
    <t>0501 - Ziarno zbóż</t>
  </si>
  <si>
    <t>0502 - Mąka</t>
  </si>
  <si>
    <t>0503 - Kasze</t>
  </si>
  <si>
    <t>0504 - Soja i przetwory</t>
  </si>
  <si>
    <t>0505 - Kukurydza i przetwory</t>
  </si>
  <si>
    <t>0506 - Ryż</t>
  </si>
  <si>
    <t>0506 - Ryż i przetwory</t>
  </si>
  <si>
    <t>0507 - Makarony z udziałem jaj</t>
  </si>
  <si>
    <t>0508 - Makarony bez udziału jaj</t>
  </si>
  <si>
    <t>0509 - Produkty i wyroby przemysłu piekarskiego</t>
  </si>
  <si>
    <t>0510 - Przekąski typu snack</t>
  </si>
  <si>
    <t>0511 - Inne przetwory zbożowe</t>
  </si>
  <si>
    <t>0601 - Wyroby cukiernicze czekoladowe</t>
  </si>
  <si>
    <t>0602 - Cukierki</t>
  </si>
  <si>
    <t>0603 - Galanteria cukiernicza - inne</t>
  </si>
  <si>
    <t>0606 - Galanteria ciastkarska</t>
  </si>
  <si>
    <t>1001 - Świeże warzywa</t>
  </si>
  <si>
    <t>1002 - Suszone warzywa</t>
  </si>
  <si>
    <t>1003 - Mrożone warzywa</t>
  </si>
  <si>
    <t>1004 - Ziemniaki</t>
  </si>
  <si>
    <t>1005 - Przetwory i produkty warzywne</t>
  </si>
  <si>
    <t>1006 - Konserwy warzywne</t>
  </si>
  <si>
    <t>1007 - Konserwy warzywno-mięsne</t>
  </si>
  <si>
    <t>1101 - Świeże owoce</t>
  </si>
  <si>
    <t>1102 - Suszone owoce</t>
  </si>
  <si>
    <t>1103 - Mrożone owoce</t>
  </si>
  <si>
    <t>1104 - Przetwory i produkty owocowe</t>
  </si>
  <si>
    <t>1105 - Konserwy owocowe</t>
  </si>
  <si>
    <t>1201 - Świeże grzyby</t>
  </si>
  <si>
    <t>1202 - Suszone grzyby</t>
  </si>
  <si>
    <t>1203 - Mrożone grzyby</t>
  </si>
  <si>
    <t>1204 - Przetwory i produkty grzybowe</t>
  </si>
  <si>
    <t>1205 - Konserwy grzybowe</t>
  </si>
  <si>
    <t>1401 - Napoje spirytusowe</t>
  </si>
  <si>
    <t>1402 - Wyroby winiarskie</t>
  </si>
  <si>
    <t>1403 - Produkty przemysłu piwowarskiego i słodowni</t>
  </si>
  <si>
    <t>1601 - Naturalne wody mineralne - gazowane</t>
  </si>
  <si>
    <t>1602 - Naturalne wody mineralne - niegazowane</t>
  </si>
  <si>
    <t>1603 - Naturalne wody źródlane - gazowane</t>
  </si>
  <si>
    <t>1604 - Naturalne wody źródlane - niegazowane</t>
  </si>
  <si>
    <t>1605 - Wody stołowe - gazowane</t>
  </si>
  <si>
    <t>1606 - Wody stołowe - niegazowane</t>
  </si>
  <si>
    <t>1607 - Napoje gazowane</t>
  </si>
  <si>
    <t>1608 - Napoje niegazowane</t>
  </si>
  <si>
    <t>1701 - Oleje</t>
  </si>
  <si>
    <t>1702 - Margaryny</t>
  </si>
  <si>
    <t>1703 - Tłuszcze specjalne</t>
  </si>
  <si>
    <t>1704 - Mieszaniny tłuszczów zwierzęcych z roślinnymi</t>
  </si>
  <si>
    <t>1705 - Inne wyroby przemysłu tłuszczowego</t>
  </si>
  <si>
    <t>1901 - Obiadowe</t>
  </si>
  <si>
    <t>1902 - Deserów</t>
  </si>
  <si>
    <t>1903 - Lodów</t>
  </si>
  <si>
    <t>1904 - Ciast</t>
  </si>
  <si>
    <t>1905 - Kaw zbożowych</t>
  </si>
  <si>
    <t>1906 - Soków i napojów</t>
  </si>
  <si>
    <t>1907 - Buliony, rosoły, hydrolizaty białkowe</t>
  </si>
  <si>
    <t>1908 - Inne koncentraty spożywcze</t>
  </si>
  <si>
    <t>G015A</t>
  </si>
  <si>
    <t>Gram/kilogram</t>
  </si>
  <si>
    <t>g/kg</t>
  </si>
  <si>
    <t>G016A</t>
  </si>
  <si>
    <t>Gram/litre</t>
  </si>
  <si>
    <t>G050A</t>
  </si>
  <si>
    <t>Microgram/kilogram</t>
  </si>
  <si>
    <t>µg/kg</t>
  </si>
  <si>
    <t>G051A</t>
  </si>
  <si>
    <t>Microgram/litre</t>
  </si>
  <si>
    <t>G061A</t>
  </si>
  <si>
    <t>Milligram/kilogram</t>
  </si>
  <si>
    <t>mg/kg</t>
  </si>
  <si>
    <t>G062A</t>
  </si>
  <si>
    <t>Milligram/litre</t>
  </si>
  <si>
    <t>G077A</t>
  </si>
  <si>
    <t>Nanogram/kilogram</t>
  </si>
  <si>
    <t>ng/kg</t>
  </si>
  <si>
    <t>G078A</t>
  </si>
  <si>
    <t>Nanogram/litre</t>
  </si>
  <si>
    <t>G086A</t>
  </si>
  <si>
    <t>Percent/inertia</t>
  </si>
  <si>
    <t>G088A</t>
  </si>
  <si>
    <t>Percent/volume</t>
  </si>
  <si>
    <t>G148A</t>
  </si>
  <si>
    <t>Gram</t>
  </si>
  <si>
    <t>G154A</t>
  </si>
  <si>
    <t>Litre</t>
  </si>
  <si>
    <t>G156A</t>
  </si>
  <si>
    <t>Millilitre</t>
  </si>
  <si>
    <t>G167A</t>
  </si>
  <si>
    <t>Kilogram</t>
  </si>
  <si>
    <t>kg</t>
  </si>
  <si>
    <t>g/l</t>
  </si>
  <si>
    <t>µg/l</t>
  </si>
  <si>
    <t>mg/l</t>
  </si>
  <si>
    <t>ng/l</t>
  </si>
  <si>
    <t>% (wag.)</t>
  </si>
  <si>
    <t>% (obj.)</t>
  </si>
  <si>
    <t>ml</t>
  </si>
  <si>
    <t>description</t>
  </si>
  <si>
    <t>UKŻ (obiektywne pobranie)</t>
  </si>
  <si>
    <t>Monitoring (obiektywne pobranie)</t>
  </si>
  <si>
    <t>UKŻ (kontrola celowana)</t>
  </si>
  <si>
    <t>Monitoring (kontrola celowana)</t>
  </si>
  <si>
    <t>Inny</t>
  </si>
  <si>
    <t>PL:SRCTYP&amp;SAMPSTR</t>
  </si>
  <si>
    <t>PL:SAMPMD</t>
  </si>
  <si>
    <t>inna</t>
  </si>
  <si>
    <t>nie stosuje się</t>
  </si>
  <si>
    <t>HPLC-UV</t>
  </si>
  <si>
    <t>HPLC-FL</t>
  </si>
  <si>
    <t>LC-MS</t>
  </si>
  <si>
    <t>LC-MS/MS</t>
  </si>
  <si>
    <t>HPLC-ICP-MS</t>
  </si>
  <si>
    <t>GC-ECD</t>
  </si>
  <si>
    <t>GC-FID</t>
  </si>
  <si>
    <t>GC-MS</t>
  </si>
  <si>
    <t>GC-HRMS</t>
  </si>
  <si>
    <t>AAS</t>
  </si>
  <si>
    <t>HG-AAS</t>
  </si>
  <si>
    <t>ET-AAS</t>
  </si>
  <si>
    <t>AES</t>
  </si>
  <si>
    <t>HG-ICP-AES</t>
  </si>
  <si>
    <t>ICP-AES</t>
  </si>
  <si>
    <t>AFS</t>
  </si>
  <si>
    <t>HG-AFS</t>
  </si>
  <si>
    <t>ICP-MS</t>
  </si>
  <si>
    <t xml:space="preserve">ELISA </t>
  </si>
  <si>
    <t>name-PL</t>
  </si>
  <si>
    <t>Spektroskopia UV/VIS (fotometria)</t>
  </si>
  <si>
    <t>Klasyfikacja niemożliwa</t>
  </si>
  <si>
    <t>HPLC z det. refraktometr.</t>
  </si>
  <si>
    <t>GC-PFPD</t>
  </si>
  <si>
    <t>GC-MS/MS</t>
  </si>
  <si>
    <t>Metody turbidymetryczne</t>
  </si>
  <si>
    <t>IC, HPIC</t>
  </si>
  <si>
    <t>Metody spektrofluorymetryczne</t>
  </si>
  <si>
    <t>Inna metoda</t>
  </si>
  <si>
    <t>zgodnie z ISO/IEC17025</t>
  </si>
  <si>
    <t>nieakredytowana</t>
  </si>
  <si>
    <t>niezwalidowana</t>
  </si>
  <si>
    <t>PL:MDSTAT</t>
  </si>
  <si>
    <t>B001A</t>
  </si>
  <si>
    <t>B002A</t>
  </si>
  <si>
    <t>B003A</t>
  </si>
  <si>
    <t>B004A</t>
  </si>
  <si>
    <t>B005A</t>
  </si>
  <si>
    <t>B006A</t>
  </si>
  <si>
    <t>na całkowitą masę prod.</t>
  </si>
  <si>
    <t>na suchą masę</t>
  </si>
  <si>
    <t>na masę tłuszczu</t>
  </si>
  <si>
    <t>na 40% suchej masy</t>
  </si>
  <si>
    <t>na 100% alkoholu (obj.)</t>
  </si>
  <si>
    <t>PL:EXRES</t>
  </si>
  <si>
    <t>VAL</t>
  </si>
  <si>
    <t>&lt; LOD</t>
  </si>
  <si>
    <t>&lt; LOQ</t>
  </si>
  <si>
    <t>wartość numeryczna</t>
  </si>
  <si>
    <t>Y</t>
  </si>
  <si>
    <t>N</t>
  </si>
  <si>
    <t>U</t>
  </si>
  <si>
    <t>E</t>
  </si>
  <si>
    <t xml:space="preserve">Most accurate result value estimate </t>
  </si>
  <si>
    <t>PL:VALTYP</t>
  </si>
  <si>
    <t>Tak</t>
  </si>
  <si>
    <t>Nie</t>
  </si>
  <si>
    <t>PL:ZGODNOSC</t>
  </si>
  <si>
    <t>Zdyskw.</t>
  </si>
  <si>
    <t>H001A</t>
  </si>
  <si>
    <t xml:space="preserve">Not packed (loose; open) </t>
  </si>
  <si>
    <t>H002A</t>
  </si>
  <si>
    <t>Wrapped</t>
  </si>
  <si>
    <t>H003A</t>
  </si>
  <si>
    <t xml:space="preserve">Packed </t>
  </si>
  <si>
    <t>H004A</t>
  </si>
  <si>
    <t xml:space="preserve">Protective gas package </t>
  </si>
  <si>
    <t>H005A</t>
  </si>
  <si>
    <t xml:space="preserve">Vacuum package </t>
  </si>
  <si>
    <t>H010A</t>
  </si>
  <si>
    <t xml:space="preserve">Paper </t>
  </si>
  <si>
    <t>H011A</t>
  </si>
  <si>
    <t xml:space="preserve">Cellophane </t>
  </si>
  <si>
    <t>H012A</t>
  </si>
  <si>
    <t xml:space="preserve">Cardboard/paperboard </t>
  </si>
  <si>
    <t>H013A</t>
  </si>
  <si>
    <t xml:space="preserve">Wax paper/wax cardboard </t>
  </si>
  <si>
    <t>H015A</t>
  </si>
  <si>
    <t xml:space="preserve">Parchment </t>
  </si>
  <si>
    <t>H020A</t>
  </si>
  <si>
    <t xml:space="preserve">Wood/wood wool </t>
  </si>
  <si>
    <t>H030A</t>
  </si>
  <si>
    <t xml:space="preserve">Fabric/textile material </t>
  </si>
  <si>
    <t>H031A</t>
  </si>
  <si>
    <t xml:space="preserve">Natural fibre fabric </t>
  </si>
  <si>
    <t>H032A</t>
  </si>
  <si>
    <t xml:space="preserve">Artificial fibre fabric </t>
  </si>
  <si>
    <t>H033A</t>
  </si>
  <si>
    <t xml:space="preserve">Mixed fibre fabric </t>
  </si>
  <si>
    <t>H034A</t>
  </si>
  <si>
    <t xml:space="preserve">Jute </t>
  </si>
  <si>
    <t>H066A</t>
  </si>
  <si>
    <t xml:space="preserve">Artificial casing </t>
  </si>
  <si>
    <t>H100A</t>
  </si>
  <si>
    <t xml:space="preserve">Plastic/plastic film </t>
  </si>
  <si>
    <t>H103A</t>
  </si>
  <si>
    <t>Polyvinyl chloride</t>
  </si>
  <si>
    <t>H106A</t>
  </si>
  <si>
    <t>Polyethylene</t>
  </si>
  <si>
    <t>H107A</t>
  </si>
  <si>
    <t>Polypropylene</t>
  </si>
  <si>
    <t>H109A</t>
  </si>
  <si>
    <t xml:space="preserve">Polystyrene </t>
  </si>
  <si>
    <t>H115A</t>
  </si>
  <si>
    <t>Polyamide</t>
  </si>
  <si>
    <t>H118A</t>
  </si>
  <si>
    <t>Polycarbonate</t>
  </si>
  <si>
    <t>H121A</t>
  </si>
  <si>
    <t>Polymethane</t>
  </si>
  <si>
    <t>H124A</t>
  </si>
  <si>
    <t>Polyacryl</t>
  </si>
  <si>
    <t>H125A</t>
  </si>
  <si>
    <t>PET Polyethylene terephthalate</t>
  </si>
  <si>
    <t>H150A</t>
  </si>
  <si>
    <t xml:space="preserve">Combined material </t>
  </si>
  <si>
    <t>H151A</t>
  </si>
  <si>
    <t xml:space="preserve">Laminated film; composite film  </t>
  </si>
  <si>
    <t>H160A</t>
  </si>
  <si>
    <t xml:space="preserve">Combined paper and film packaging </t>
  </si>
  <si>
    <t>H161A</t>
  </si>
  <si>
    <t xml:space="preserve">Combined aluminium and film packaging </t>
  </si>
  <si>
    <t>H162A</t>
  </si>
  <si>
    <t xml:space="preserve">Combined styropor and film packaging </t>
  </si>
  <si>
    <t>H200A</t>
  </si>
  <si>
    <t xml:space="preserve">Glass </t>
  </si>
  <si>
    <t>H210A</t>
  </si>
  <si>
    <t xml:space="preserve">Porcelain/earthenware/ceramics </t>
  </si>
  <si>
    <t>H500A</t>
  </si>
  <si>
    <t xml:space="preserve">Metal </t>
  </si>
  <si>
    <t>H501A</t>
  </si>
  <si>
    <t xml:space="preserve">Metal alloy </t>
  </si>
  <si>
    <t>H510A</t>
  </si>
  <si>
    <t xml:space="preserve">Aluminium foil/aluminium sheet </t>
  </si>
  <si>
    <t>H520A</t>
  </si>
  <si>
    <t xml:space="preserve">Tinplate </t>
  </si>
  <si>
    <t>H522A</t>
  </si>
  <si>
    <t xml:space="preserve">Tinplate, soldered </t>
  </si>
  <si>
    <t>H523A</t>
  </si>
  <si>
    <t xml:space="preserve">Tinplate, varnished/partly varnished </t>
  </si>
  <si>
    <t>H524A</t>
  </si>
  <si>
    <t xml:space="preserve">Tinplate soldered, not varnished </t>
  </si>
  <si>
    <t>H530A</t>
  </si>
  <si>
    <t xml:space="preserve">Steel </t>
  </si>
  <si>
    <t>H534A</t>
  </si>
  <si>
    <t xml:space="preserve">High-grade steel or stainless steel or: Fine steel </t>
  </si>
  <si>
    <t>H535A</t>
  </si>
  <si>
    <t>Tin Free Steel (TFS/ sheets/ steel sheets with chromium plating)</t>
  </si>
  <si>
    <t>H600A</t>
  </si>
  <si>
    <t xml:space="preserve">Blister (film) </t>
  </si>
  <si>
    <t>H999A</t>
  </si>
  <si>
    <t xml:space="preserve">No information </t>
  </si>
  <si>
    <t>name-EN</t>
  </si>
  <si>
    <t>produkt niezapakowany</t>
  </si>
  <si>
    <t>zawinięty</t>
  </si>
  <si>
    <t>zapakowany</t>
  </si>
  <si>
    <t>zapakowany w atm. gazu ochronnego</t>
  </si>
  <si>
    <t>pakowany próżniowo</t>
  </si>
  <si>
    <t>papier</t>
  </si>
  <si>
    <t>celofan</t>
  </si>
  <si>
    <t>tektura</t>
  </si>
  <si>
    <t>papier woskowany</t>
  </si>
  <si>
    <t>pergamin</t>
  </si>
  <si>
    <t>drewno/wióry drewniane</t>
  </si>
  <si>
    <t>tkanina</t>
  </si>
  <si>
    <t>tkanina sztuczna</t>
  </si>
  <si>
    <t>tkanina naturalna</t>
  </si>
  <si>
    <t>tkanina mieszana</t>
  </si>
  <si>
    <t>juta</t>
  </si>
  <si>
    <t>Tworzywo szt. lub powłoka z tworzywa szt.</t>
  </si>
  <si>
    <t>polichlorekwinylu</t>
  </si>
  <si>
    <t>polietylen</t>
  </si>
  <si>
    <t>polipropylen</t>
  </si>
  <si>
    <t>polistyren</t>
  </si>
  <si>
    <t>poliamid</t>
  </si>
  <si>
    <t>poliwęglan</t>
  </si>
  <si>
    <t>polimetan</t>
  </si>
  <si>
    <t>poliakryl</t>
  </si>
  <si>
    <t>polietylenotereftalan (PET)</t>
  </si>
  <si>
    <t>materiał złożony</t>
  </si>
  <si>
    <t>powłoka laminowana/złożona</t>
  </si>
  <si>
    <t>papier powlekany</t>
  </si>
  <si>
    <t>aluminium powlekane</t>
  </si>
  <si>
    <t>styropor powlekany</t>
  </si>
  <si>
    <t>szkło</t>
  </si>
  <si>
    <t>porcelana/ceramika</t>
  </si>
  <si>
    <t>metal</t>
  </si>
  <si>
    <t>stop metalu</t>
  </si>
  <si>
    <t>folia aluminiowa</t>
  </si>
  <si>
    <t>blacha cynowa</t>
  </si>
  <si>
    <t>lutowana blacha cynowa</t>
  </si>
  <si>
    <t>blacha cynowa lakierowana</t>
  </si>
  <si>
    <t>blacha cynowa lutoewana, nielakierowana</t>
  </si>
  <si>
    <t>stal</t>
  </si>
  <si>
    <t>wysokiej jakości stal lub stal nierdzewna</t>
  </si>
  <si>
    <t>stal bezcynowa (blacha chromowana)</t>
  </si>
  <si>
    <t>folia bąbelkowa</t>
  </si>
  <si>
    <t>brak informacji</t>
  </si>
  <si>
    <t>Kraj pochodz. produktu</t>
  </si>
  <si>
    <t>Czy wynik skorygo-wano o odzysk</t>
  </si>
  <si>
    <t>Informacje uzupełniające</t>
  </si>
  <si>
    <t>I. JAK WPROWADZAĆ DANE</t>
  </si>
  <si>
    <t>II. WYMAGANIA SZCZEGÓŁOWE</t>
  </si>
  <si>
    <t>INSTRUKCJA DO ARKUSZA</t>
  </si>
  <si>
    <t>Arsen całkowity</t>
  </si>
  <si>
    <t>Benzo(a)piren</t>
  </si>
  <si>
    <t>Cyclopenta(c,d)piren</t>
  </si>
  <si>
    <t>Dibenzo(a,e)piren</t>
  </si>
  <si>
    <t>Dibenzo(a,h)piren</t>
  </si>
  <si>
    <t>Dibenzo(a,i)piren</t>
  </si>
  <si>
    <t>Dibenzo(a,l)piren</t>
  </si>
  <si>
    <t>Indeno(1,2,3-cd)piren</t>
  </si>
  <si>
    <t>Graniczna kontrola sanitarna</t>
  </si>
  <si>
    <t>przekroczenie wartości NDP</t>
  </si>
  <si>
    <t>PL:PRZYCZYNA_DYSKWAL</t>
  </si>
  <si>
    <t>na podstawie oceny ryzyka</t>
  </si>
  <si>
    <t>PL:PRODPAC_PL</t>
  </si>
  <si>
    <t>Data badania próbki (DD-MM-RRRR)</t>
  </si>
  <si>
    <t>SUBSTANCJE DODATKOWE</t>
  </si>
  <si>
    <t>Substancje konserwujące</t>
  </si>
  <si>
    <t>Azotan sodu</t>
  </si>
  <si>
    <t>Azotyn sodu</t>
  </si>
  <si>
    <t>Natamycyna</t>
  </si>
  <si>
    <t>Nizyna</t>
  </si>
  <si>
    <r>
      <t>Dwutlenek siarki i siarczyny (jako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</si>
  <si>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Kwas benzoesowy i benzoesany (jako kwas benzoesowy)</t>
  </si>
  <si>
    <t>Kwas propionowy i propioniany (jako kwas propionowy)</t>
  </si>
  <si>
    <t>Kwas sorbowy i sorbiniany (jako kwas sorbowy)</t>
  </si>
  <si>
    <t>Substancje słodzące</t>
  </si>
  <si>
    <t>Acesulfam K</t>
  </si>
  <si>
    <t>Aspartam</t>
  </si>
  <si>
    <t>Glikozydy stewiolowe</t>
  </si>
  <si>
    <t>Neohesperydyna DC</t>
  </si>
  <si>
    <t>Neotam</t>
  </si>
  <si>
    <t>Sukraloza</t>
  </si>
  <si>
    <t>Taumatyna</t>
  </si>
  <si>
    <t>Kwas cyklaminowy i cyklaminiany (jako wolny kwas)</t>
  </si>
  <si>
    <t>Sacharyna i jej sole (jako wolny imid)</t>
  </si>
  <si>
    <t>Sól aspartamu i acesulfamu (jako acesulfam K)</t>
  </si>
  <si>
    <t>Sól aspartamu i acesulfamu (jako aspartam)</t>
  </si>
  <si>
    <t>Amarant</t>
  </si>
  <si>
    <t>Annato</t>
  </si>
  <si>
    <t>Azorubina</t>
  </si>
  <si>
    <t>Beta-apo-8’-karotenal</t>
  </si>
  <si>
    <t>Błękit brylantowy</t>
  </si>
  <si>
    <t>Błękit patentowy</t>
  </si>
  <si>
    <t>Brąz FK</t>
  </si>
  <si>
    <t>Brąz HT</t>
  </si>
  <si>
    <t>Czerń brylantowa</t>
  </si>
  <si>
    <t>Czerwień Allura</t>
  </si>
  <si>
    <t>Czerwień koszenilowa</t>
  </si>
  <si>
    <t>Erytrozyna</t>
  </si>
  <si>
    <t>Ester etylowy kwasu beta-apo-8’-karotenowego</t>
  </si>
  <si>
    <t>Indygotyna</t>
  </si>
  <si>
    <t>Koszenila</t>
  </si>
  <si>
    <t>Kurkumina</t>
  </si>
  <si>
    <t>Likopen</t>
  </si>
  <si>
    <t>Luteina</t>
  </si>
  <si>
    <t>Tartrazyna</t>
  </si>
  <si>
    <t>Zieleń S</t>
  </si>
  <si>
    <t>Żółcień chinolinowa</t>
  </si>
  <si>
    <t>Żółcień pomarańczowa</t>
  </si>
  <si>
    <t>Barwniki</t>
  </si>
  <si>
    <r>
      <t>Kwas fosforowy i fosforany (jako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</si>
  <si>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t>Kwas glutaminowy i glutaminiany (jako kwas glutaminowy)</t>
  </si>
  <si>
    <t>PL:ANLYMD</t>
  </si>
  <si>
    <t>PL:KIERBAD</t>
  </si>
  <si>
    <t>ZANIECZYSZCZENIA</t>
  </si>
  <si>
    <t>MIKROBIOLOGIA</t>
  </si>
  <si>
    <t>MATERIAŁY DO KONTAKTU</t>
  </si>
  <si>
    <t>Komentarz, uwagi do produktu, pozostałe informacje uzupełniające</t>
  </si>
  <si>
    <t>Liczba pobranych próbek</t>
  </si>
  <si>
    <t>Ogólny kierunek badań</t>
  </si>
  <si>
    <t>Badany szczegółowy parametr (analit)</t>
  </si>
  <si>
    <t>Aminy biogenne</t>
  </si>
  <si>
    <t>PL:PARAM:WSZYSTKIE</t>
  </si>
  <si>
    <t>Inne dodatki</t>
  </si>
  <si>
    <t>Headspace-GC-MS</t>
  </si>
  <si>
    <t>Headspace-GC-FID</t>
  </si>
  <si>
    <t>Headspace-GC-MS/MS</t>
  </si>
  <si>
    <t>IC, HPIC (chromatografia jonowa)</t>
  </si>
  <si>
    <t>Granica wykrywal-ności (LOD)</t>
  </si>
  <si>
    <t>Granica oznaczal-ności (LOQ)</t>
  </si>
  <si>
    <t>Odzysk w %</t>
  </si>
  <si>
    <t>PL:YESNO</t>
  </si>
  <si>
    <t>użycie niedozwolonej substancji dodatkowej</t>
  </si>
  <si>
    <t>przekroczenie maks. poz. i/lub użycie niedozwol. subst. dod.</t>
  </si>
  <si>
    <t>Jednostka masy  (objętości) próbki</t>
  </si>
  <si>
    <t>Program zwiększonej kontroli importu</t>
  </si>
  <si>
    <t>innymi regułami</t>
  </si>
  <si>
    <t>nieznanymi regułami</t>
  </si>
  <si>
    <t>niewłaściwe znakowanie</t>
  </si>
  <si>
    <t>PL:PARTYP</t>
  </si>
  <si>
    <t>zawartość przeliczoną na wybrany analit/parametr</t>
  </si>
  <si>
    <t>sumę zawartości badanych analitów/parametrów</t>
  </si>
  <si>
    <t>średnią zawartość</t>
  </si>
  <si>
    <t>najwyższą zmierzoną zawartość</t>
  </si>
  <si>
    <t>inną arbitralnie ustaloną wartość</t>
  </si>
  <si>
    <t>Dodatkowe (inne) uwagi, inne informacje opisowe</t>
  </si>
  <si>
    <t>wynik pomiaru</t>
  </si>
  <si>
    <t>Salmonella</t>
  </si>
  <si>
    <t>Listeria monocytogenes</t>
  </si>
  <si>
    <t>Escherichia coli</t>
  </si>
  <si>
    <t>Staphylococcus aureus</t>
  </si>
  <si>
    <t>bakterie grupy coli</t>
  </si>
  <si>
    <t>drobnoustroje tlenowe mezofilne</t>
  </si>
  <si>
    <t>pleśnie i drożdże</t>
  </si>
  <si>
    <t>Pseudomonas aeruginosa</t>
  </si>
  <si>
    <t>Enterokoki (paciorkowce kałowe)</t>
  </si>
  <si>
    <t>Clostridia redukujące siarczyny, wytwarzające spory</t>
  </si>
  <si>
    <t>Enterobacteriaceae</t>
  </si>
  <si>
    <t>enterotoksyny gronkowcowe</t>
  </si>
  <si>
    <r>
      <t xml:space="preserve">Salmonella </t>
    </r>
    <r>
      <rPr>
        <sz val="10"/>
        <rFont val="Arial"/>
        <family val="2"/>
      </rPr>
      <t>(wybrane szczepy)</t>
    </r>
  </si>
  <si>
    <r>
      <t xml:space="preserve">Escherichia coli </t>
    </r>
    <r>
      <rPr>
        <sz val="10"/>
        <rFont val="Arial"/>
        <family val="2"/>
      </rPr>
      <t>O157</t>
    </r>
  </si>
  <si>
    <r>
      <t xml:space="preserve">przypuszczalne </t>
    </r>
    <r>
      <rPr>
        <i/>
        <sz val="10"/>
        <rFont val="Arial"/>
        <family val="2"/>
      </rPr>
      <t>Bacillus cereus</t>
    </r>
  </si>
  <si>
    <r>
      <t>Cronobacter</t>
    </r>
    <r>
      <rPr>
        <sz val="10"/>
        <rFont val="Arial"/>
        <family val="2"/>
      </rPr>
      <t xml:space="preserve"> spp.</t>
    </r>
  </si>
  <si>
    <t>Mikrobiologia</t>
  </si>
  <si>
    <t>inne (wyszczególnić w metodzie badawczej)</t>
  </si>
  <si>
    <t>PN-ISO 21527-1:2009 (liczba drożdży i pleśni, akt. pow. 0,95)</t>
  </si>
  <si>
    <t>PN-ISO 21527-2:2009 (liczba drożdży i pleśni, akt. ≤0,95)</t>
  </si>
  <si>
    <r>
      <t>PN-EN ISO 16654:2002 (</t>
    </r>
    <r>
      <rPr>
        <i/>
        <sz val="10"/>
        <rFont val="Arial"/>
        <family val="2"/>
      </rPr>
      <t xml:space="preserve">Escherichia coli </t>
    </r>
    <r>
      <rPr>
        <sz val="10"/>
        <rFont val="Arial"/>
        <family val="2"/>
      </rPr>
      <t>O157)</t>
    </r>
  </si>
  <si>
    <r>
      <t>PN-EN ISO 11290-2:2000 (</t>
    </r>
    <r>
      <rPr>
        <i/>
        <sz val="10"/>
        <rFont val="Arial"/>
        <family val="2"/>
      </rPr>
      <t>Listeria monocytogenes</t>
    </r>
    <r>
      <rPr>
        <sz val="10"/>
        <rFont val="Arial"/>
        <family val="2"/>
      </rPr>
      <t>)</t>
    </r>
  </si>
  <si>
    <r>
      <t>PN-EN ISO 6579:2003 (</t>
    </r>
    <r>
      <rPr>
        <i/>
        <sz val="10"/>
        <rFont val="Arial"/>
        <family val="2"/>
      </rPr>
      <t>Salmonella</t>
    </r>
    <r>
      <rPr>
        <sz val="10"/>
        <rFont val="Arial"/>
        <family val="2"/>
      </rPr>
      <t xml:space="preserve"> spp.)</t>
    </r>
  </si>
  <si>
    <r>
      <t>PN-ISO 21528-2:2005 (</t>
    </r>
    <r>
      <rPr>
        <i/>
        <sz val="10"/>
        <rFont val="Arial"/>
        <family val="2"/>
      </rPr>
      <t>Enterobacteriaceae</t>
    </r>
    <r>
      <rPr>
        <sz val="10"/>
        <rFont val="Arial"/>
        <family val="2"/>
      </rPr>
      <t>, met. płytkowa)</t>
    </r>
  </si>
  <si>
    <r>
      <t xml:space="preserve">PN-EN ISO 7932:2005 (przypuszczalne </t>
    </r>
    <r>
      <rPr>
        <i/>
        <sz val="10"/>
        <rFont val="Arial"/>
        <family val="2"/>
      </rPr>
      <t>Bacillus cereus</t>
    </r>
    <r>
      <rPr>
        <sz val="10"/>
        <rFont val="Arial"/>
        <family val="2"/>
      </rPr>
      <t>)</t>
    </r>
  </si>
  <si>
    <r>
      <t>PN-ISO 16649-2:2004 (</t>
    </r>
    <r>
      <rPr>
        <i/>
        <sz val="10"/>
        <rFont val="Arial"/>
        <family val="2"/>
      </rPr>
      <t>Escherichia coli</t>
    </r>
    <r>
      <rPr>
        <sz val="10"/>
        <rFont val="Arial"/>
        <family val="2"/>
      </rPr>
      <t>, met. płytkowa)</t>
    </r>
  </si>
  <si>
    <t>Niedotyczy</t>
  </si>
  <si>
    <t>inne</t>
  </si>
  <si>
    <t>niezgodność z rozp. 2073/2005 z późn. zm.</t>
  </si>
  <si>
    <t>jtk na 1 g</t>
  </si>
  <si>
    <t>jtk na 10 g</t>
  </si>
  <si>
    <t>jtk na 25 g</t>
  </si>
  <si>
    <t>w 1 g</t>
  </si>
  <si>
    <t>w 10 g</t>
  </si>
  <si>
    <t>w 25 g</t>
  </si>
  <si>
    <t>mniej niż</t>
  </si>
  <si>
    <t>Metale migracja</t>
  </si>
  <si>
    <t>Kadm (wnętrze)</t>
  </si>
  <si>
    <t>Kadm (obrzeże)</t>
  </si>
  <si>
    <t>Ołów (wnętrze)</t>
  </si>
  <si>
    <t>Ołów (obrzeże)</t>
  </si>
  <si>
    <t>Migracja z mat. z tworzyw sztucznych</t>
  </si>
  <si>
    <t>Bisfenol A do 3% kw. octowego</t>
  </si>
  <si>
    <t>Bisfenol A do 50% etanolu</t>
  </si>
  <si>
    <t>Migracja globalna do 3% kw. octowego</t>
  </si>
  <si>
    <t>Migracja globalna do 20% etanolu</t>
  </si>
  <si>
    <t>Migracja globalna do 95% etanolu/izooktanu</t>
  </si>
  <si>
    <t>Migracja globalna do oleju roślinnego</t>
  </si>
  <si>
    <t>Pierwszorzędowe aminy aromat. do 3% kw. octowego</t>
  </si>
  <si>
    <t>Formaldehyd do 3% kw. octowego</t>
  </si>
  <si>
    <t>na wyrób</t>
  </si>
  <si>
    <t>na jednostkę powierzchni wyrobu</t>
  </si>
  <si>
    <t>na płyn modelowy</t>
  </si>
  <si>
    <t>mg/wyrób</t>
  </si>
  <si>
    <t>mg/dm2</t>
  </si>
  <si>
    <t>ug/dm2</t>
  </si>
  <si>
    <t>Masa/obj. pojed. pobranej próbki</t>
  </si>
  <si>
    <t>Zawartość suchej masy (%)</t>
  </si>
  <si>
    <t>1.</t>
  </si>
  <si>
    <t>Tabela podzielona jest na 3 główne części (sekcje): informacje o próbce, dane dotyczące wyniku, informacje uzupełniające. Poszczególne sekcje zostały w nagłówku wyróżnione kolorami.</t>
  </si>
  <si>
    <t>2.</t>
  </si>
  <si>
    <t>3.</t>
  </si>
  <si>
    <t>4.</t>
  </si>
  <si>
    <t>Dane należy wprowadzać do kolejnych komórek. Tam gdzie zamieszczono listy, należy wybrać odpowiednią wartość (odpowiedź) z listy rozwijalnej. Jeżeli żadna wartość nie wydaje się właściwa należy wybrać "inne" i dokonać opisowego uzupełninie w komentarzu w części "Informacje uzupełniające".</t>
  </si>
  <si>
    <t>5.</t>
  </si>
  <si>
    <r>
      <t xml:space="preserve">W przypadku, gdy w próbce badanych jest wiele parametrów (np. kilka metali albo kilka mikotoksyn) </t>
    </r>
    <r>
      <rPr>
        <b/>
        <sz val="12"/>
        <rFont val="Arial"/>
        <family val="2"/>
      </rPr>
      <t>każdy następny wynik należy wprowadzić do kolejnego wiersza (podczas gdy opis próbki znajduje się tylko w pierwszym wierszu)</t>
    </r>
    <r>
      <rPr>
        <sz val="12"/>
        <rFont val="Arial"/>
        <family val="2"/>
      </rPr>
      <t xml:space="preserve"> wpisując zawsze numer próbki (ponownie) oraz wypełniając sekcję dane dotyczące wyniku.</t>
    </r>
  </si>
  <si>
    <t>Sudan I</t>
  </si>
  <si>
    <t>Sudan II</t>
  </si>
  <si>
    <t>Sudan III</t>
  </si>
  <si>
    <t>Sudan IV</t>
  </si>
  <si>
    <t>Sudan Red 7B</t>
  </si>
  <si>
    <t>Para Red</t>
  </si>
  <si>
    <t>Inny barwnik z grupy Sudanu</t>
  </si>
  <si>
    <t>UKŻ+MON (obiektywne pobranie)</t>
  </si>
  <si>
    <t>UKŻ+MON (kontrola celowana)</t>
  </si>
  <si>
    <t>nazwa odw.:</t>
  </si>
  <si>
    <t>zgodnie z normą DIN 10955:2004</t>
  </si>
  <si>
    <t>vers. control</t>
  </si>
  <si>
    <t>rozp. WE 1935/2004 ze zm.</t>
  </si>
  <si>
    <t>rozp. WE 10/2011</t>
  </si>
  <si>
    <t>rozp. WE 882/2004</t>
  </si>
  <si>
    <t>PN-EN 1388-1</t>
  </si>
  <si>
    <t>PN-EN 1388-2</t>
  </si>
  <si>
    <t>rozp. MZ z 15.01.2008 r.</t>
  </si>
  <si>
    <t>rozp. WE 2073/2005 ze zm.</t>
  </si>
  <si>
    <t>rozp. WE 401/2006 ze zm.</t>
  </si>
  <si>
    <t>rozp. WE 333/2007 ze zm.</t>
  </si>
  <si>
    <t>rozp. WE 1882/2006</t>
  </si>
  <si>
    <t>rozp. WE 1883/2006</t>
  </si>
  <si>
    <t>przekroczenie limitu migracji globalnej</t>
  </si>
  <si>
    <t>przekroczenie limitu migracji specyf.</t>
  </si>
  <si>
    <t>niespełnienie wymagań w zakresie organolept.</t>
  </si>
  <si>
    <t>przekroczenie limitu określonego w rozp. MZ z 15.01.2008</t>
  </si>
  <si>
    <t>6.</t>
  </si>
  <si>
    <t>W przypadku informacji o ocenie próbki należy uzupełnić pola w tym samym wierszu, w którym wprowadzono dane o próbce (czyli w pierwszym wierszu dla każdej próbki)</t>
  </si>
  <si>
    <t>wyłącznie zwalidowana/sprawdzona</t>
  </si>
  <si>
    <t>Czy metoda jest akredytowana?</t>
  </si>
  <si>
    <t>Suma T-2 i HT-2</t>
  </si>
  <si>
    <t>Fumonizyny B1+B2</t>
  </si>
  <si>
    <t>27 - Substancje dodatkowe i rozp. ekstr.</t>
  </si>
  <si>
    <t>Suma 4 WWA</t>
  </si>
  <si>
    <t>Dokładne wymagania zamieszczone są w planie pobierania próbek w ramach urzędowej kontroli i monitoringu</t>
  </si>
  <si>
    <t>norma PN/EN/ISO</t>
  </si>
  <si>
    <t>procedura własna / instrukcja</t>
  </si>
  <si>
    <t>przekroczenie dopuszczalnego poziomu</t>
  </si>
  <si>
    <t>osłonka z tw. sztucznego</t>
  </si>
  <si>
    <t>Dziennik wprowadzonych zmian względem wersji pierwotnej</t>
  </si>
  <si>
    <t>Zmiany:</t>
  </si>
  <si>
    <t>Zanieczyszczenia</t>
  </si>
  <si>
    <t>Opis zmiany</t>
  </si>
  <si>
    <t>Wprowadzono jednostkę gram/hektolitr (g/hl) potrzebną do raportowania wyników dla zawartości metanolu w napojach alkoholowych</t>
  </si>
  <si>
    <t>g/hl</t>
  </si>
  <si>
    <t>w 25 ml</t>
  </si>
  <si>
    <t>Di-n-decyloftalan</t>
  </si>
  <si>
    <t>Dicykloheksyloftalan</t>
  </si>
  <si>
    <t>Miedź</t>
  </si>
  <si>
    <t>Żelazo</t>
  </si>
  <si>
    <t>Wprowadzono dodatkowe anality w grupie metale: miedź i żelazo</t>
  </si>
  <si>
    <t>Yersinia enterocolitica</t>
  </si>
  <si>
    <t>Campylobacter</t>
  </si>
  <si>
    <r>
      <t xml:space="preserve">Do listy dodano: </t>
    </r>
    <r>
      <rPr>
        <i/>
        <sz val="10"/>
        <rFont val="Arial"/>
        <family val="2"/>
      </rPr>
      <t>Yersinia enterocolitica</t>
    </r>
    <r>
      <rPr>
        <sz val="10"/>
        <rFont val="Arial"/>
        <family val="2"/>
      </rPr>
      <t xml:space="preserve"> oraz </t>
    </r>
    <r>
      <rPr>
        <i/>
        <sz val="10"/>
        <rFont val="Arial"/>
        <family val="2"/>
      </rPr>
      <t>Campylobacter</t>
    </r>
  </si>
  <si>
    <t>Metoda badawcza zgodna z</t>
  </si>
  <si>
    <t>Do listy dodano:</t>
  </si>
  <si>
    <t>PN-ISO 4831:2007 (bakterie z grupy coli, met. NPL)</t>
  </si>
  <si>
    <t>PN-ISO 4832:2007 (bakterie z grupy coli, met. płyt.)</t>
  </si>
  <si>
    <t>PN-EN ISO 6888-1:2001 (gronkowce koagulazododatnie, met. płyt.)</t>
  </si>
  <si>
    <t>PN-EN ISO 6888-1:2001 (gronkowce koagulazododatnie, metoda płytkowa)</t>
  </si>
  <si>
    <t>PN-ISO 4831:2007 (bakterie z grupy coli, metoda NPL)</t>
  </si>
  <si>
    <t>PN-ISO 4832:2007 (bakterie z grupy coli, metoda płytkowa)</t>
  </si>
  <si>
    <t>PN-EN ISO 15213:2005 (bakterie reduk. siarczyny w war. beztl., met. płyt.)</t>
  </si>
  <si>
    <t>PN-EN ISO 15213:2005 (bakterie redukujące siarczyny w warunkach beztlenowych, metoda płytkowa)</t>
  </si>
  <si>
    <r>
      <t>PN-EN ISO 7937:2005 (</t>
    </r>
    <r>
      <rPr>
        <i/>
        <sz val="10"/>
        <rFont val="Arial"/>
        <family val="2"/>
      </rPr>
      <t>Clostridium perfingens</t>
    </r>
    <r>
      <rPr>
        <sz val="10"/>
        <rFont val="Arial"/>
        <family val="2"/>
      </rPr>
      <t xml:space="preserve"> - met. płyt.)</t>
    </r>
  </si>
  <si>
    <r>
      <t>PN-EN ISO 1273:2005 (</t>
    </r>
    <r>
      <rPr>
        <i/>
        <sz val="10"/>
        <rFont val="Arial"/>
        <family val="2"/>
      </rPr>
      <t>Yersinia enterocolitica</t>
    </r>
    <r>
      <rPr>
        <sz val="10"/>
        <rFont val="Arial"/>
        <family val="2"/>
      </rPr>
      <t>)</t>
    </r>
  </si>
  <si>
    <r>
      <t>PN-EN ISO 7937:2005 (</t>
    </r>
    <r>
      <rPr>
        <i/>
        <sz val="10"/>
        <rFont val="Arial"/>
        <family val="2"/>
      </rPr>
      <t>Clostridium perfingens</t>
    </r>
    <r>
      <rPr>
        <sz val="10"/>
        <rFont val="Arial"/>
        <family val="2"/>
      </rPr>
      <t xml:space="preserve"> - metoda płytkowa)</t>
    </r>
  </si>
  <si>
    <t>Normy uporządkowano rosnąco wg numerów</t>
  </si>
  <si>
    <t>w odniesieniu do kierunku badań mikrobiologocznych</t>
  </si>
  <si>
    <t>zaw. w bad. próbce</t>
  </si>
  <si>
    <t>Wynik badania stanowi: // Rodzaj wyniku badania</t>
  </si>
  <si>
    <t>Należy wybrać z listy rozwijalnej "oznaczenie ilościowe" lub "oznaczenie jakościowe"</t>
  </si>
  <si>
    <t>W grupie kierunków mikrobiologicznych wprowadzono dla kolumny 27 nazwę "Rodzaj badania"</t>
  </si>
  <si>
    <t>oznaczenie ilościowe</t>
  </si>
  <si>
    <t>oznaczenie jakościowe</t>
  </si>
  <si>
    <t>Zwrot "nie stwierdzono w (…)" zastąpiono "nieobecne w (…)"</t>
  </si>
  <si>
    <t>Zwrot "wartość numeryczna" zastąpiono "stwierdzono w (…)"</t>
  </si>
  <si>
    <t>Niepewność rozszerzona wyniku</t>
  </si>
  <si>
    <t>Wprowadzono możliwość wpisania zakresu liczb, proszę stosować, gdy niepewności nie da się wyrazić jako</t>
  </si>
  <si>
    <t>szt.</t>
  </si>
  <si>
    <t>Wprowadzono jednostkę sztuka (szt.) przydatną w odniesieniu do azotanów</t>
  </si>
  <si>
    <t>jakościowy pozytywny</t>
  </si>
  <si>
    <t>jakościowy negatywny</t>
  </si>
  <si>
    <t>Substancje dodatkowe</t>
  </si>
  <si>
    <t>obecności barwników syntetycznych metodą barwienia wełny</t>
  </si>
  <si>
    <t>PN-EN ISO 4833:2004 (ogólna liczba drobnoustr., met. płyt.)</t>
  </si>
  <si>
    <t>PN-EN ISO 6888-2:2001 (gronkowce koagulazododatnie, met. płyt.)</t>
  </si>
  <si>
    <r>
      <t>PN-EN ISO 11290-1:1999 (</t>
    </r>
    <r>
      <rPr>
        <i/>
        <sz val="10"/>
        <rFont val="Arial"/>
        <family val="2"/>
      </rPr>
      <t>L. monocytogenes</t>
    </r>
    <r>
      <rPr>
        <sz val="10"/>
        <rFont val="Arial"/>
        <family val="2"/>
      </rPr>
      <t xml:space="preserve"> - obecność)</t>
    </r>
  </si>
  <si>
    <t>ISO/TS 13136:2012 (RT-PCR, STEC i O157, O111, O026, O103, O145)</t>
  </si>
  <si>
    <r>
      <t xml:space="preserve">European screening method of the EU-RL for </t>
    </r>
    <r>
      <rPr>
        <i/>
        <sz val="10"/>
        <rFont val="Arial"/>
        <family val="2"/>
      </rPr>
      <t>Staphylococcal enterotoxins</t>
    </r>
  </si>
  <si>
    <t>Wprowadzono jednostkę "w 25 ml", "w 10 ml" i "w 1 ml"; usunięto: "ng/kg", "ug/kg", "ng/l", "ug/l"</t>
  </si>
  <si>
    <t>w 10 ml</t>
  </si>
  <si>
    <t>w 1 ml</t>
  </si>
  <si>
    <t>Zaznaczono pole kolorem szarym po wybraniu "MIKROBIOLOGIA" - kolumna nieprzydatna (proszę nie wypełniać)</t>
  </si>
  <si>
    <t>Granica wykrywalności (LOD)</t>
  </si>
  <si>
    <t>Granica oznaczalności (LOQ)</t>
  </si>
  <si>
    <t>Dodano określenia "jakościowy pozytywny" i "jakościowy negatywny" do zastosowania przy oznaczaniu</t>
  </si>
  <si>
    <t>pojedyncza liczba</t>
  </si>
  <si>
    <t>Barwniki syntetyczne (jakościowo)</t>
  </si>
  <si>
    <t>Dodano "barwniki syntetyczne (jakościowo)" dla oznaczenia wykonywanego metodą barwienia wełny</t>
  </si>
  <si>
    <t>Kolumna nr</t>
  </si>
  <si>
    <t>Kolumna - nazwa</t>
  </si>
  <si>
    <t>Ogólne</t>
  </si>
  <si>
    <t>Uporządkowano i uzupełniono instrukcję</t>
  </si>
  <si>
    <t>Dodano przykład z zakresu mikrobiologii</t>
  </si>
  <si>
    <t>czarne tło pola zawierającego numer kolumny = pole wymagane, chyba, że komórka zaznaczona jest na szaro</t>
  </si>
  <si>
    <t>białe tło pola zawierającego numer kolumny = pole zalecane, lub obowiązkowe jeśli wynika to z instrukcji szczegółowej</t>
  </si>
  <si>
    <t>szare tło pola = pole należy pominąć (nie wypełniać)</t>
  </si>
  <si>
    <t>Uporządkowano oznaczenia wymagalności pól:</t>
  </si>
  <si>
    <t>Wersja</t>
  </si>
  <si>
    <t>PN-EN ISO 6222:2004</t>
  </si>
  <si>
    <t>Wprowadzono jednostkę "jtk na 1 ml", "jtk na 50" i "jtk na 250 ml"</t>
  </si>
  <si>
    <t>PN-EN ISO 7899-2:2004 (enterokoki kał. - met. filtr.)</t>
  </si>
  <si>
    <t>jtk na 1 ml</t>
  </si>
  <si>
    <t>jtk na 50 ml</t>
  </si>
  <si>
    <t>jtk na 250 ml</t>
  </si>
  <si>
    <t>PN-EN 26461-2:2001 (clostridia red. siarczyny - met. filtr.)</t>
  </si>
  <si>
    <t>2 i 3</t>
  </si>
  <si>
    <t>Uzupełniono o słowo "objętość" zapis "masa/obj. w kol. jednostki"</t>
  </si>
  <si>
    <t>nieobecne w (masa/obj. w kol. jednostki)</t>
  </si>
  <si>
    <t>stwierdzono w (masa/obj. w kol. jednostki)</t>
  </si>
  <si>
    <t>na fragment wyrobu</t>
  </si>
  <si>
    <t>GMO</t>
  </si>
  <si>
    <t>Soja</t>
  </si>
  <si>
    <t>Kukurydza</t>
  </si>
  <si>
    <t>Ryż</t>
  </si>
  <si>
    <t>Rzepak</t>
  </si>
  <si>
    <t>Pozostałe GMO</t>
  </si>
  <si>
    <t>MON 88017</t>
  </si>
  <si>
    <t>MON 89034</t>
  </si>
  <si>
    <t>MON 810</t>
  </si>
  <si>
    <t>Bt 176</t>
  </si>
  <si>
    <t>Bt 11</t>
  </si>
  <si>
    <t>T25</t>
  </si>
  <si>
    <t>Bt 10</t>
  </si>
  <si>
    <t>TC 1507</t>
  </si>
  <si>
    <t>GA21</t>
  </si>
  <si>
    <t>MIR 604</t>
  </si>
  <si>
    <t>MIR 162</t>
  </si>
  <si>
    <t>MON 863</t>
  </si>
  <si>
    <t>NK 603</t>
  </si>
  <si>
    <t>LL62</t>
  </si>
  <si>
    <t>LL601</t>
  </si>
  <si>
    <t>LL602</t>
  </si>
  <si>
    <t>Bt 63</t>
  </si>
  <si>
    <t>KeFeng 6</t>
  </si>
  <si>
    <t>KMD1</t>
  </si>
  <si>
    <t>RT 73</t>
  </si>
  <si>
    <t>Ms 8</t>
  </si>
  <si>
    <t>Rf 3</t>
  </si>
  <si>
    <t>MON 89788</t>
  </si>
  <si>
    <t>MON 87701</t>
  </si>
  <si>
    <t>RR (GTS 40-3-2)</t>
  </si>
  <si>
    <t>DP-356043-5</t>
  </si>
  <si>
    <t>Siemie lniane CDC Triffid odmiany FP967</t>
  </si>
  <si>
    <t>Promotor 35s</t>
  </si>
  <si>
    <t>Promotor 34s</t>
  </si>
  <si>
    <t>Terminator NOS</t>
  </si>
  <si>
    <t>Białka CryIAb/Ac</t>
  </si>
  <si>
    <t>nptII</t>
  </si>
  <si>
    <t>Identyfikator wymuszający przedłużenie listy rozwijalnej</t>
  </si>
  <si>
    <t>Procedura badawcza (nr i data wyd. w kol. 24)</t>
  </si>
  <si>
    <t>PN-EN ISO 21569:2007 (met. jakościowa)</t>
  </si>
  <si>
    <t>PN-EN ISO 21570:2007 (met. ilościowa)</t>
  </si>
  <si>
    <t>badanie skriningowe</t>
  </si>
  <si>
    <t>wynik pozytywny</t>
  </si>
  <si>
    <t>wynik negatywny</t>
  </si>
  <si>
    <t>%</t>
  </si>
  <si>
    <t>niezgodność z rozp. 1829/2003 z późn. zm.</t>
  </si>
  <si>
    <t>rozp. UE 619/2011</t>
  </si>
  <si>
    <t>GROMADZENIE DANYCH O ZANIECZYSZCZENIACH ŻYWNOŚCI, SUBSTANCJACH DODATKOWYCH, PRZEDMIOTACH UŻYTKU, MIKROBIOLOGII ŻYWNOŚCI oraz GMO</t>
  </si>
  <si>
    <t>PN-EN ISO 6222:2004 (ogólna liczba drobnoustr., met. płyt.)</t>
  </si>
  <si>
    <r>
      <t>PN-EN ISO 9308-1:2004 (</t>
    </r>
    <r>
      <rPr>
        <i/>
        <sz val="10"/>
        <rFont val="Arial"/>
        <family val="2"/>
      </rPr>
      <t>Escherichia coli</t>
    </r>
    <r>
      <rPr>
        <sz val="10"/>
        <rFont val="Arial"/>
        <family val="2"/>
      </rPr>
      <t xml:space="preserve"> - met. filtr.)</t>
    </r>
  </si>
  <si>
    <r>
      <t>PN-EN ISO 10272-1:2007 (</t>
    </r>
    <r>
      <rPr>
        <i/>
        <sz val="10"/>
        <rFont val="Arial"/>
        <family val="2"/>
      </rPr>
      <t>Campylobacter</t>
    </r>
    <r>
      <rPr>
        <sz val="10"/>
        <rFont val="Arial"/>
        <family val="2"/>
      </rPr>
      <t xml:space="preserve"> spp. - met. horyzont.)</t>
    </r>
  </si>
  <si>
    <r>
      <t>PN-EN ISO 16266:2009 (</t>
    </r>
    <r>
      <rPr>
        <i/>
        <sz val="10"/>
        <rFont val="Arial"/>
        <family val="2"/>
      </rPr>
      <t>Pseudomonas</t>
    </r>
    <r>
      <rPr>
        <sz val="10"/>
        <rFont val="Arial"/>
        <family val="2"/>
      </rPr>
      <t xml:space="preserve"> - met. filtr.)</t>
    </r>
  </si>
  <si>
    <t>Ze względu na występowanie wyniku 0 jtk / jednostkę objętości w przypadku wód mineralnych dopuszczono w mikrobiologii</t>
  </si>
  <si>
    <t>wpisanie wyniku równego zero</t>
  </si>
  <si>
    <t>Migracja globalna do 50% etanolu</t>
  </si>
  <si>
    <t>Migracja globalna do 10% etanolu</t>
  </si>
  <si>
    <t>Anilina do 3% kw. octowego</t>
  </si>
  <si>
    <t>1,5-diaminonaftalen do 3% kw. octowego</t>
  </si>
  <si>
    <t>3,3'-dimetylobenzydyna (o-tolidyna) do 3% kw. octowego</t>
  </si>
  <si>
    <t>4,4'-diaminodifenylometan (4,4'-MDA) do 3% kw. octowego</t>
  </si>
  <si>
    <t>4,4'-oksydianilina do 3% kw. octowego</t>
  </si>
  <si>
    <t>2,4-toluenodiamina (2,4-TDA) do 3% kw. octowego</t>
  </si>
  <si>
    <t>2,6-toluenodiamina (2,6-TDA) do 3% kw. octowego</t>
  </si>
  <si>
    <t>Materiały i wyroby do kontaktu z żywnością</t>
  </si>
  <si>
    <t>Do listy dodano dwa płyny modelowe:</t>
  </si>
  <si>
    <t>10% etanol</t>
  </si>
  <si>
    <t>50% etanol</t>
  </si>
  <si>
    <t>Do listy dodano wykaz pierwszorzędowych amin aromatycznych (PAA) w celu umożliwienia raportowania zawartości</t>
  </si>
  <si>
    <t>dla poszczególnych wykrywanych związków</t>
  </si>
  <si>
    <t>7.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</si>
</sst>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d/m/yyyy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/mm/dd;@"/>
    <numFmt numFmtId="171" formatCode="[$-415]d\ mmmm\ yyyy;@"/>
    <numFmt numFmtId="172" formatCode="dd/mm/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3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9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0"/>
      <color indexed="9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0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2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0"/>
      </bottom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34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24" borderId="0" xfId="0" applyFont="1" applyFill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24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2" fillId="2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20" borderId="12" xfId="0" applyFont="1" applyFill="1" applyBorder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vertical="top"/>
    </xf>
    <xf numFmtId="0" fontId="8" fillId="25" borderId="13" xfId="0" applyFont="1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7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20" borderId="10" xfId="0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26" borderId="18" xfId="0" applyFont="1" applyFill="1" applyBorder="1" applyAlignment="1" applyProtection="1">
      <alignment horizontal="center" vertical="center" wrapText="1"/>
      <protection/>
    </xf>
    <xf numFmtId="0" fontId="2" fillId="26" borderId="19" xfId="0" applyFont="1" applyFill="1" applyBorder="1" applyAlignment="1" applyProtection="1">
      <alignment horizontal="center" vertical="top" wrapText="1"/>
      <protection/>
    </xf>
    <xf numFmtId="0" fontId="2" fillId="4" borderId="20" xfId="0" applyFont="1" applyFill="1" applyBorder="1" applyAlignment="1" applyProtection="1">
      <alignment horizontal="center" vertical="top" wrapText="1"/>
      <protection/>
    </xf>
    <xf numFmtId="0" fontId="2" fillId="4" borderId="21" xfId="0" applyFont="1" applyFill="1" applyBorder="1" applyAlignment="1" applyProtection="1">
      <alignment horizontal="center" vertical="top" wrapText="1"/>
      <protection/>
    </xf>
    <xf numFmtId="0" fontId="2" fillId="4" borderId="19" xfId="0" applyFont="1" applyFill="1" applyBorder="1" applyAlignment="1" applyProtection="1">
      <alignment horizontal="center" vertical="top" wrapText="1"/>
      <protection/>
    </xf>
    <xf numFmtId="0" fontId="2" fillId="22" borderId="22" xfId="0" applyFont="1" applyFill="1" applyBorder="1" applyAlignment="1" applyProtection="1">
      <alignment horizontal="center" vertical="top" wrapText="1"/>
      <protection/>
    </xf>
    <xf numFmtId="0" fontId="2" fillId="22" borderId="20" xfId="0" applyFont="1" applyFill="1" applyBorder="1" applyAlignment="1" applyProtection="1">
      <alignment horizontal="center" vertical="top" wrapText="1"/>
      <protection/>
    </xf>
    <xf numFmtId="0" fontId="2" fillId="22" borderId="21" xfId="0" applyFont="1" applyFill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0" fillId="26" borderId="24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4" borderId="24" xfId="0" applyFill="1" applyBorder="1" applyAlignment="1" applyProtection="1">
      <alignment horizontal="center"/>
      <protection/>
    </xf>
    <xf numFmtId="0" fontId="0" fillId="22" borderId="26" xfId="0" applyFill="1" applyBorder="1" applyAlignment="1" applyProtection="1">
      <alignment horizontal="center"/>
      <protection/>
    </xf>
    <xf numFmtId="0" fontId="0" fillId="22" borderId="25" xfId="0" applyFill="1" applyBorder="1" applyAlignment="1" applyProtection="1">
      <alignment horizontal="center"/>
      <protection/>
    </xf>
    <xf numFmtId="0" fontId="0" fillId="22" borderId="10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10" fillId="27" borderId="24" xfId="0" applyFont="1" applyFill="1" applyBorder="1" applyAlignment="1" applyProtection="1">
      <alignment horizontal="center"/>
      <protection/>
    </xf>
    <xf numFmtId="0" fontId="10" fillId="27" borderId="25" xfId="0" applyFont="1" applyFill="1" applyBorder="1" applyAlignment="1" applyProtection="1">
      <alignment horizontal="center"/>
      <protection/>
    </xf>
    <xf numFmtId="0" fontId="10" fillId="27" borderId="10" xfId="0" applyFont="1" applyFill="1" applyBorder="1" applyAlignment="1" applyProtection="1">
      <alignment horizontal="center"/>
      <protection/>
    </xf>
    <xf numFmtId="0" fontId="7" fillId="20" borderId="10" xfId="0" applyFont="1" applyFill="1" applyBorder="1" applyAlignment="1" applyProtection="1">
      <alignment horizontal="center"/>
      <protection/>
    </xf>
    <xf numFmtId="0" fontId="10" fillId="27" borderId="26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center" vertical="top" wrapText="1"/>
      <protection locked="0"/>
    </xf>
    <xf numFmtId="0" fontId="0" fillId="0" borderId="30" xfId="0" applyBorder="1" applyAlignment="1" applyProtection="1">
      <alignment horizontal="right" vertical="top" wrapText="1"/>
      <protection locked="0"/>
    </xf>
    <xf numFmtId="0" fontId="0" fillId="0" borderId="32" xfId="0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right" vertical="top" wrapText="1"/>
      <protection locked="0"/>
    </xf>
    <xf numFmtId="0" fontId="12" fillId="25" borderId="0" xfId="0" applyFont="1" applyFill="1" applyBorder="1" applyAlignment="1">
      <alignment horizontal="left" vertical="top" wrapText="1"/>
    </xf>
    <xf numFmtId="0" fontId="12" fillId="25" borderId="17" xfId="0" applyFont="1" applyFill="1" applyBorder="1" applyAlignment="1">
      <alignment horizontal="left" vertical="top" wrapText="1"/>
    </xf>
    <xf numFmtId="0" fontId="12" fillId="25" borderId="16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17" xfId="0" applyFont="1" applyFill="1" applyBorder="1" applyAlignment="1">
      <alignment/>
    </xf>
    <xf numFmtId="0" fontId="13" fillId="25" borderId="16" xfId="0" applyFont="1" applyFill="1" applyBorder="1" applyAlignment="1">
      <alignment/>
    </xf>
    <xf numFmtId="0" fontId="12" fillId="25" borderId="0" xfId="0" applyFont="1" applyFill="1" applyBorder="1" applyAlignment="1">
      <alignment horizontal="left" wrapText="1"/>
    </xf>
    <xf numFmtId="0" fontId="12" fillId="25" borderId="17" xfId="0" applyFont="1" applyFill="1" applyBorder="1" applyAlignment="1">
      <alignment horizontal="left" wrapText="1"/>
    </xf>
    <xf numFmtId="0" fontId="12" fillId="25" borderId="16" xfId="0" applyFont="1" applyFill="1" applyBorder="1" applyAlignment="1">
      <alignment horizontal="left" wrapText="1"/>
    </xf>
    <xf numFmtId="0" fontId="12" fillId="25" borderId="33" xfId="0" applyFont="1" applyFill="1" applyBorder="1" applyAlignment="1">
      <alignment/>
    </xf>
    <xf numFmtId="0" fontId="12" fillId="25" borderId="34" xfId="0" applyFont="1" applyFill="1" applyBorder="1" applyAlignment="1">
      <alignment/>
    </xf>
    <xf numFmtId="0" fontId="12" fillId="25" borderId="35" xfId="0" applyFont="1" applyFill="1" applyBorder="1" applyAlignment="1">
      <alignment/>
    </xf>
    <xf numFmtId="0" fontId="14" fillId="25" borderId="36" xfId="0" applyFont="1" applyFill="1" applyBorder="1" applyAlignment="1">
      <alignment/>
    </xf>
    <xf numFmtId="0" fontId="12" fillId="25" borderId="37" xfId="0" applyFont="1" applyFill="1" applyBorder="1" applyAlignment="1">
      <alignment/>
    </xf>
    <xf numFmtId="0" fontId="12" fillId="25" borderId="38" xfId="0" applyFont="1" applyFill="1" applyBorder="1" applyAlignment="1">
      <alignment/>
    </xf>
    <xf numFmtId="0" fontId="12" fillId="25" borderId="0" xfId="0" applyFont="1" applyFill="1" applyBorder="1" applyAlignment="1">
      <alignment wrapText="1"/>
    </xf>
    <xf numFmtId="0" fontId="12" fillId="25" borderId="0" xfId="0" applyFont="1" applyFill="1" applyBorder="1" applyAlignment="1">
      <alignment vertical="top"/>
    </xf>
    <xf numFmtId="0" fontId="12" fillId="25" borderId="17" xfId="0" applyFont="1" applyFill="1" applyBorder="1" applyAlignment="1">
      <alignment vertical="top"/>
    </xf>
    <xf numFmtId="0" fontId="13" fillId="25" borderId="16" xfId="0" applyFont="1" applyFill="1" applyBorder="1" applyAlignment="1">
      <alignment vertical="top" wrapText="1"/>
    </xf>
    <xf numFmtId="0" fontId="12" fillId="25" borderId="0" xfId="0" applyFont="1" applyFill="1" applyBorder="1" applyAlignment="1">
      <alignment horizontal="left"/>
    </xf>
    <xf numFmtId="0" fontId="12" fillId="25" borderId="17" xfId="0" applyFont="1" applyFill="1" applyBorder="1" applyAlignment="1">
      <alignment horizontal="left"/>
    </xf>
    <xf numFmtId="0" fontId="13" fillId="25" borderId="16" xfId="0" applyFont="1" applyFill="1" applyBorder="1" applyAlignment="1">
      <alignment horizontal="left"/>
    </xf>
    <xf numFmtId="0" fontId="0" fillId="20" borderId="0" xfId="0" applyFill="1" applyAlignment="1">
      <alignment horizontal="left"/>
    </xf>
    <xf numFmtId="0" fontId="12" fillId="25" borderId="16" xfId="0" applyFont="1" applyFill="1" applyBorder="1" applyAlignment="1">
      <alignment horizontal="left"/>
    </xf>
    <xf numFmtId="0" fontId="0" fillId="20" borderId="0" xfId="0" applyFill="1" applyAlignment="1">
      <alignment horizontal="left" wrapText="1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27" borderId="0" xfId="0" applyFont="1" applyFill="1" applyAlignment="1" applyProtection="1">
      <alignment/>
      <protection locked="0"/>
    </xf>
    <xf numFmtId="0" fontId="0" fillId="27" borderId="0" xfId="0" applyFont="1" applyFill="1" applyAlignment="1" applyProtection="1">
      <alignment horizontal="center"/>
      <protection locked="0"/>
    </xf>
    <xf numFmtId="0" fontId="0" fillId="27" borderId="0" xfId="0" applyFont="1" applyFill="1" applyAlignment="1" applyProtection="1">
      <alignment horizontal="right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27" borderId="40" xfId="0" applyFont="1" applyFill="1" applyBorder="1" applyAlignment="1" applyProtection="1">
      <alignment/>
      <protection locked="0"/>
    </xf>
    <xf numFmtId="0" fontId="14" fillId="25" borderId="16" xfId="0" applyFont="1" applyFill="1" applyBorder="1" applyAlignment="1">
      <alignment/>
    </xf>
    <xf numFmtId="0" fontId="17" fillId="25" borderId="0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/>
    </xf>
    <xf numFmtId="0" fontId="7" fillId="25" borderId="10" xfId="0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left" vertical="top" wrapText="1"/>
      <protection locked="0"/>
    </xf>
    <xf numFmtId="0" fontId="7" fillId="25" borderId="26" xfId="0" applyFont="1" applyFill="1" applyBorder="1" applyAlignment="1" applyProtection="1">
      <alignment horizontal="center"/>
      <protection/>
    </xf>
    <xf numFmtId="0" fontId="7" fillId="25" borderId="12" xfId="0" applyFont="1" applyFill="1" applyBorder="1" applyAlignment="1" applyProtection="1">
      <alignment horizontal="center"/>
      <protection/>
    </xf>
    <xf numFmtId="0" fontId="7" fillId="25" borderId="27" xfId="0" applyFont="1" applyFill="1" applyBorder="1" applyAlignment="1" applyProtection="1">
      <alignment horizontal="center"/>
      <protection/>
    </xf>
    <xf numFmtId="14" fontId="0" fillId="0" borderId="43" xfId="0" applyNumberFormat="1" applyFont="1" applyBorder="1" applyAlignment="1" applyProtection="1">
      <alignment horizontal="center" vertical="top" wrapText="1"/>
      <protection locked="0"/>
    </xf>
    <xf numFmtId="0" fontId="0" fillId="0" borderId="44" xfId="0" applyFont="1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center" vertical="top" wrapText="1"/>
      <protection locked="0"/>
    </xf>
    <xf numFmtId="0" fontId="0" fillId="0" borderId="45" xfId="0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0" fontId="0" fillId="0" borderId="42" xfId="0" applyBorder="1" applyAlignment="1" applyProtection="1">
      <alignment horizontal="center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center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right" vertical="top" wrapText="1"/>
      <protection locked="0"/>
    </xf>
    <xf numFmtId="0" fontId="0" fillId="0" borderId="28" xfId="0" applyBorder="1" applyAlignment="1" applyProtection="1">
      <alignment horizontal="right" vertical="top" wrapText="1"/>
      <protection locked="0"/>
    </xf>
    <xf numFmtId="0" fontId="0" fillId="0" borderId="28" xfId="0" applyNumberFormat="1" applyBorder="1" applyAlignment="1" applyProtection="1">
      <alignment horizontal="righ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14" fontId="0" fillId="0" borderId="47" xfId="0" applyNumberFormat="1" applyFont="1" applyBorder="1" applyAlignment="1" applyProtection="1">
      <alignment horizontal="center" vertical="top" wrapText="1"/>
      <protection locked="0"/>
    </xf>
    <xf numFmtId="0" fontId="0" fillId="0" borderId="48" xfId="0" applyFont="1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center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center" vertical="top" wrapText="1"/>
      <protection locked="0"/>
    </xf>
    <xf numFmtId="0" fontId="0" fillId="0" borderId="47" xfId="0" applyBorder="1" applyAlignment="1" applyProtection="1">
      <alignment horizontal="center" vertical="top" wrapText="1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right" vertical="top" wrapText="1"/>
      <protection locked="0"/>
    </xf>
    <xf numFmtId="0" fontId="0" fillId="0" borderId="30" xfId="0" applyNumberFormat="1" applyBorder="1" applyAlignment="1" applyProtection="1">
      <alignment horizontal="righ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1" fillId="24" borderId="0" xfId="0" applyFont="1" applyFill="1" applyAlignment="1">
      <alignment/>
    </xf>
    <xf numFmtId="0" fontId="0" fillId="28" borderId="48" xfId="0" applyFill="1" applyBorder="1" applyAlignment="1">
      <alignment horizontal="center"/>
    </xf>
    <xf numFmtId="0" fontId="0" fillId="28" borderId="48" xfId="0" applyFill="1" applyBorder="1" applyAlignment="1">
      <alignment/>
    </xf>
    <xf numFmtId="0" fontId="0" fillId="28" borderId="48" xfId="0" applyFont="1" applyFill="1" applyBorder="1" applyAlignment="1">
      <alignment/>
    </xf>
    <xf numFmtId="0" fontId="0" fillId="29" borderId="48" xfId="0" applyFill="1" applyBorder="1" applyAlignment="1">
      <alignment horizontal="center"/>
    </xf>
    <xf numFmtId="0" fontId="0" fillId="29" borderId="48" xfId="0" applyFill="1" applyBorder="1" applyAlignment="1">
      <alignment/>
    </xf>
    <xf numFmtId="0" fontId="0" fillId="29" borderId="48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1" xfId="0" applyFont="1" applyBorder="1" applyAlignment="1">
      <alignment/>
    </xf>
    <xf numFmtId="0" fontId="2" fillId="0" borderId="51" xfId="0" applyFont="1" applyBorder="1" applyAlignment="1">
      <alignment/>
    </xf>
    <xf numFmtId="0" fontId="0" fillId="29" borderId="48" xfId="0" applyFont="1" applyFill="1" applyBorder="1" applyAlignment="1">
      <alignment horizontal="center"/>
    </xf>
    <xf numFmtId="0" fontId="0" fillId="28" borderId="48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27" borderId="52" xfId="0" applyFont="1" applyFill="1" applyBorder="1" applyAlignment="1" applyProtection="1">
      <alignment horizontal="right"/>
      <protection locked="0"/>
    </xf>
    <xf numFmtId="0" fontId="0" fillId="0" borderId="28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0" xfId="0" applyAlignment="1">
      <alignment horizontal="left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54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13" fillId="25" borderId="0" xfId="0" applyFont="1" applyFill="1" applyBorder="1" applyAlignment="1">
      <alignment horizontal="left" wrapText="1"/>
    </xf>
    <xf numFmtId="0" fontId="2" fillId="20" borderId="12" xfId="0" applyFont="1" applyFill="1" applyBorder="1" applyAlignment="1">
      <alignment/>
    </xf>
    <xf numFmtId="0" fontId="2" fillId="21" borderId="10" xfId="0" applyFont="1" applyFill="1" applyBorder="1" applyAlignment="1">
      <alignment/>
    </xf>
    <xf numFmtId="0" fontId="2" fillId="21" borderId="25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8" borderId="48" xfId="0" applyFill="1" applyBorder="1" applyAlignment="1">
      <alignment horizontal="center"/>
    </xf>
    <xf numFmtId="0" fontId="0" fillId="28" borderId="48" xfId="0" applyFill="1" applyBorder="1" applyAlignment="1">
      <alignment/>
    </xf>
    <xf numFmtId="0" fontId="0" fillId="28" borderId="48" xfId="0" applyFont="1" applyFill="1" applyBorder="1" applyAlignment="1">
      <alignment/>
    </xf>
    <xf numFmtId="0" fontId="0" fillId="6" borderId="48" xfId="0" applyFill="1" applyBorder="1" applyAlignment="1">
      <alignment horizontal="center"/>
    </xf>
    <xf numFmtId="0" fontId="0" fillId="6" borderId="48" xfId="0" applyFill="1" applyBorder="1" applyAlignment="1">
      <alignment/>
    </xf>
    <xf numFmtId="0" fontId="0" fillId="6" borderId="4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1" fillId="0" borderId="56" xfId="0" applyFont="1" applyFill="1" applyBorder="1" applyAlignment="1" applyProtection="1">
      <alignment horizontal="center" vertical="center" wrapText="1"/>
      <protection locked="0"/>
    </xf>
    <xf numFmtId="0" fontId="2" fillId="22" borderId="57" xfId="0" applyFont="1" applyFill="1" applyBorder="1" applyAlignment="1" applyProtection="1">
      <alignment horizontal="center" vertical="center" wrapText="1"/>
      <protection/>
    </xf>
    <xf numFmtId="0" fontId="2" fillId="22" borderId="56" xfId="0" applyFont="1" applyFill="1" applyBorder="1" applyAlignment="1" applyProtection="1">
      <alignment horizontal="center" vertical="center" wrapText="1"/>
      <protection/>
    </xf>
    <xf numFmtId="0" fontId="2" fillId="22" borderId="58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/>
      <protection/>
    </xf>
    <xf numFmtId="0" fontId="2" fillId="4" borderId="56" xfId="0" applyFont="1" applyFill="1" applyBorder="1" applyAlignment="1" applyProtection="1">
      <alignment horizontal="center" vertical="center" wrapText="1"/>
      <protection/>
    </xf>
    <xf numFmtId="0" fontId="2" fillId="4" borderId="58" xfId="0" applyFont="1" applyFill="1" applyBorder="1" applyAlignment="1" applyProtection="1">
      <alignment horizontal="center" vertical="center" wrapText="1"/>
      <protection/>
    </xf>
    <xf numFmtId="0" fontId="2" fillId="4" borderId="57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22" borderId="55" xfId="0" applyFont="1" applyFill="1" applyBorder="1" applyAlignment="1" applyProtection="1">
      <alignment horizontal="center" vertical="center" wrapText="1"/>
      <protection/>
    </xf>
    <xf numFmtId="0" fontId="12" fillId="25" borderId="0" xfId="0" applyFont="1" applyFill="1" applyBorder="1" applyAlignment="1">
      <alignment horizontal="left" vertical="top" wrapText="1"/>
    </xf>
    <xf numFmtId="0" fontId="12" fillId="25" borderId="17" xfId="0" applyFont="1" applyFill="1" applyBorder="1" applyAlignment="1">
      <alignment horizontal="left" vertical="top" wrapText="1"/>
    </xf>
    <xf numFmtId="0" fontId="12" fillId="25" borderId="0" xfId="0" applyFont="1" applyFill="1" applyBorder="1" applyAlignment="1">
      <alignment horizontal="left" wrapText="1"/>
    </xf>
    <xf numFmtId="0" fontId="12" fillId="25" borderId="17" xfId="0" applyFont="1" applyFill="1" applyBorder="1" applyAlignment="1">
      <alignment horizontal="left" wrapText="1"/>
    </xf>
    <xf numFmtId="0" fontId="9" fillId="25" borderId="59" xfId="0" applyFont="1" applyFill="1" applyBorder="1" applyAlignment="1">
      <alignment horizontal="center" wrapText="1"/>
    </xf>
    <xf numFmtId="0" fontId="9" fillId="25" borderId="60" xfId="0" applyFont="1" applyFill="1" applyBorder="1" applyAlignment="1">
      <alignment horizontal="center" wrapText="1"/>
    </xf>
    <xf numFmtId="0" fontId="9" fillId="25" borderId="61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left" wrapText="1"/>
    </xf>
    <xf numFmtId="0" fontId="12" fillId="25" borderId="16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2" fillId="25" borderId="16" xfId="0" applyFont="1" applyFill="1" applyBorder="1" applyAlignment="1" quotePrefix="1">
      <alignment horizontal="left" wrapText="1"/>
    </xf>
    <xf numFmtId="0" fontId="12" fillId="25" borderId="0" xfId="0" applyFont="1" applyFill="1" applyBorder="1" applyAlignment="1" quotePrefix="1">
      <alignment horizontal="left" wrapText="1"/>
    </xf>
    <xf numFmtId="0" fontId="12" fillId="25" borderId="17" xfId="0" applyFont="1" applyFill="1" applyBorder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10" fillId="27" borderId="27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10" fillId="27" borderId="10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center" vertical="top" wrapText="1"/>
      <protection locked="0"/>
    </xf>
    <xf numFmtId="0" fontId="0" fillId="0" borderId="63" xfId="0" applyFont="1" applyFill="1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14" fontId="0" fillId="0" borderId="28" xfId="0" applyNumberFormat="1" applyFont="1" applyBorder="1" applyAlignment="1" applyProtection="1">
      <alignment horizontal="left" vertical="top" wrapText="1"/>
      <protection locked="0"/>
    </xf>
    <xf numFmtId="14" fontId="0" fillId="0" borderId="30" xfId="0" applyNumberFormat="1" applyFont="1" applyBorder="1" applyAlignment="1" applyProtection="1">
      <alignment horizontal="left" vertical="top" wrapText="1"/>
      <protection locked="0"/>
    </xf>
    <xf numFmtId="0" fontId="0" fillId="28" borderId="51" xfId="0" applyFill="1" applyBorder="1" applyAlignment="1">
      <alignment/>
    </xf>
    <xf numFmtId="0" fontId="0" fillId="28" borderId="51" xfId="0" applyFont="1" applyFill="1" applyBorder="1" applyAlignment="1">
      <alignment/>
    </xf>
    <xf numFmtId="0" fontId="0" fillId="28" borderId="51" xfId="0" applyFont="1" applyFill="1" applyBorder="1" applyAlignment="1">
      <alignment/>
    </xf>
    <xf numFmtId="0" fontId="0" fillId="28" borderId="51" xfId="0" applyFill="1" applyBorder="1" applyAlignment="1">
      <alignment/>
    </xf>
    <xf numFmtId="0" fontId="0" fillId="29" borderId="51" xfId="0" applyFill="1" applyBorder="1" applyAlignment="1">
      <alignment/>
    </xf>
    <xf numFmtId="0" fontId="42" fillId="28" borderId="48" xfId="0" applyFont="1" applyFill="1" applyBorder="1" applyAlignment="1">
      <alignment horizontal="center"/>
    </xf>
    <xf numFmtId="0" fontId="42" fillId="28" borderId="51" xfId="0" applyFont="1" applyFill="1" applyBorder="1" applyAlignment="1">
      <alignment/>
    </xf>
    <xf numFmtId="0" fontId="42" fillId="29" borderId="48" xfId="0" applyFont="1" applyFill="1" applyBorder="1" applyAlignment="1">
      <alignment horizontal="center"/>
    </xf>
    <xf numFmtId="0" fontId="42" fillId="28" borderId="51" xfId="0" applyFont="1" applyFill="1" applyBorder="1" applyAlignment="1">
      <alignment horizontal="center"/>
    </xf>
    <xf numFmtId="0" fontId="0" fillId="29" borderId="48" xfId="0" applyFont="1" applyFill="1" applyBorder="1" applyAlignment="1">
      <alignment/>
    </xf>
    <xf numFmtId="0" fontId="0" fillId="29" borderId="48" xfId="0" applyFont="1" applyFill="1" applyBorder="1" applyAlignment="1">
      <alignment horizontal="center"/>
    </xf>
    <xf numFmtId="0" fontId="40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5"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 val="0"/>
        <i/>
        <color auto="1"/>
      </font>
      <fill>
        <patternFill>
          <bgColor indexed="9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/>
        <strike val="0"/>
        <color auto="1"/>
      </font>
      <fill>
        <patternFill>
          <bgColor indexed="22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/>
        <color auto="1"/>
      </font>
      <fill>
        <patternFill>
          <bgColor indexed="9"/>
        </patternFill>
      </fill>
    </dxf>
    <dxf>
      <font>
        <b val="0"/>
        <i/>
        <strike val="0"/>
        <color auto="1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W26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20.7109375" style="50" customWidth="1"/>
    <col min="2" max="2" width="15.7109375" style="51" customWidth="1"/>
    <col min="3" max="3" width="30.7109375" style="51" customWidth="1"/>
    <col min="4" max="4" width="22.8515625" style="50" customWidth="1"/>
    <col min="5" max="5" width="27.57421875" style="50" customWidth="1"/>
    <col min="6" max="6" width="11.57421875" style="51" customWidth="1"/>
    <col min="7" max="9" width="30.7109375" style="50" customWidth="1"/>
    <col min="10" max="10" width="20.7109375" style="50" customWidth="1"/>
    <col min="11" max="13" width="30.7109375" style="50" customWidth="1"/>
    <col min="14" max="14" width="15.7109375" style="51" customWidth="1"/>
    <col min="15" max="15" width="15.7109375" style="50" customWidth="1"/>
    <col min="16" max="18" width="10.7109375" style="51" customWidth="1"/>
    <col min="19" max="22" width="20.7109375" style="50" customWidth="1"/>
    <col min="23" max="23" width="15.7109375" style="50" customWidth="1"/>
    <col min="24" max="24" width="30.7109375" style="50" customWidth="1"/>
    <col min="25" max="25" width="15.7109375" style="50" customWidth="1"/>
    <col min="26" max="28" width="30.7109375" style="50" customWidth="1"/>
    <col min="29" max="30" width="15.7109375" style="50" customWidth="1"/>
    <col min="31" max="31" width="20.7109375" style="50" customWidth="1"/>
    <col min="32" max="32" width="15.7109375" style="51" customWidth="1"/>
    <col min="33" max="35" width="10.7109375" style="83" customWidth="1"/>
    <col min="36" max="36" width="12.7109375" style="83" customWidth="1"/>
    <col min="37" max="37" width="10.7109375" style="51" customWidth="1"/>
    <col min="38" max="38" width="10.7109375" style="83" customWidth="1"/>
    <col min="39" max="39" width="10.7109375" style="51" customWidth="1"/>
    <col min="40" max="41" width="10.7109375" style="83" customWidth="1"/>
    <col min="42" max="42" width="25.7109375" style="50" customWidth="1"/>
    <col min="43" max="47" width="30.7109375" style="50" customWidth="1"/>
    <col min="48" max="48" width="60.7109375" style="50" customWidth="1"/>
    <col min="49" max="16384" width="9.140625" style="50" customWidth="1"/>
  </cols>
  <sheetData>
    <row r="1" spans="1:48" ht="39" customHeight="1" thickBot="1">
      <c r="A1" s="48" t="s">
        <v>698</v>
      </c>
      <c r="B1" s="187"/>
      <c r="C1" s="238"/>
      <c r="D1" s="201"/>
      <c r="E1" s="49"/>
      <c r="F1" s="81"/>
      <c r="G1" s="49"/>
      <c r="H1" s="49"/>
      <c r="I1" s="49"/>
      <c r="J1" s="49"/>
      <c r="K1" s="49"/>
      <c r="L1" s="49"/>
      <c r="M1" s="49"/>
      <c r="N1" s="81"/>
      <c r="O1" s="49"/>
      <c r="P1" s="81"/>
      <c r="Q1" s="81"/>
      <c r="R1" s="81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81"/>
      <c r="AG1" s="82"/>
      <c r="AH1" s="82"/>
      <c r="AI1" s="82"/>
      <c r="AJ1" s="82"/>
      <c r="AK1" s="81"/>
      <c r="AL1" s="82"/>
      <c r="AM1" s="81"/>
      <c r="AN1" s="82"/>
      <c r="AO1" s="82"/>
      <c r="AP1" s="49"/>
      <c r="AQ1" s="49"/>
      <c r="AR1" s="49"/>
      <c r="AS1" s="49"/>
      <c r="AT1" s="49"/>
      <c r="AU1" s="49"/>
      <c r="AV1" s="49"/>
    </row>
    <row r="2" spans="1:48" s="163" customFormat="1" ht="24.75" customHeight="1" thickBot="1">
      <c r="A2" s="54"/>
      <c r="B2" s="207" t="s">
        <v>205</v>
      </c>
      <c r="C2" s="207"/>
      <c r="D2" s="207"/>
      <c r="E2" s="208"/>
      <c r="F2" s="207" t="s">
        <v>206</v>
      </c>
      <c r="G2" s="207"/>
      <c r="H2" s="207"/>
      <c r="I2" s="207"/>
      <c r="J2" s="207"/>
      <c r="K2" s="207"/>
      <c r="L2" s="209" t="s">
        <v>141</v>
      </c>
      <c r="M2" s="207"/>
      <c r="N2" s="209" t="s">
        <v>207</v>
      </c>
      <c r="O2" s="207"/>
      <c r="P2" s="207"/>
      <c r="Q2" s="207"/>
      <c r="R2" s="208"/>
      <c r="S2" s="209" t="s">
        <v>208</v>
      </c>
      <c r="T2" s="208"/>
      <c r="U2" s="207" t="s">
        <v>210</v>
      </c>
      <c r="V2" s="210"/>
      <c r="W2" s="211" t="s">
        <v>209</v>
      </c>
      <c r="X2" s="203"/>
      <c r="Y2" s="203"/>
      <c r="Z2" s="203"/>
      <c r="AA2" s="203"/>
      <c r="AB2" s="203"/>
      <c r="AC2" s="204"/>
      <c r="AD2" s="202" t="s">
        <v>143</v>
      </c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4"/>
      <c r="AP2" s="205" t="s">
        <v>631</v>
      </c>
      <c r="AQ2" s="206"/>
      <c r="AR2" s="206"/>
      <c r="AS2" s="206"/>
      <c r="AT2" s="206"/>
      <c r="AU2" s="206"/>
      <c r="AV2" s="206"/>
    </row>
    <row r="3" spans="1:48" s="164" customFormat="1" ht="51">
      <c r="A3" s="55" t="s">
        <v>150</v>
      </c>
      <c r="B3" s="56" t="s">
        <v>152</v>
      </c>
      <c r="C3" s="56" t="s">
        <v>10</v>
      </c>
      <c r="D3" s="57" t="s">
        <v>154</v>
      </c>
      <c r="E3" s="57" t="s">
        <v>155</v>
      </c>
      <c r="F3" s="57" t="s">
        <v>629</v>
      </c>
      <c r="G3" s="57" t="s">
        <v>158</v>
      </c>
      <c r="H3" s="57" t="s">
        <v>159</v>
      </c>
      <c r="I3" s="57" t="s">
        <v>160</v>
      </c>
      <c r="J3" s="57" t="s">
        <v>149</v>
      </c>
      <c r="K3" s="57" t="s">
        <v>701</v>
      </c>
      <c r="L3" s="57" t="s">
        <v>164</v>
      </c>
      <c r="M3" s="57" t="s">
        <v>166</v>
      </c>
      <c r="N3" s="57" t="s">
        <v>168</v>
      </c>
      <c r="O3" s="57" t="s">
        <v>169</v>
      </c>
      <c r="P3" s="57" t="s">
        <v>702</v>
      </c>
      <c r="Q3" s="57" t="s">
        <v>787</v>
      </c>
      <c r="R3" s="57" t="s">
        <v>718</v>
      </c>
      <c r="S3" s="57" t="s">
        <v>170</v>
      </c>
      <c r="T3" s="57" t="str">
        <f>IF(A1="GMO","Pobrano zgodnie z (należy wybrać wartość z listy lub wpisać podstawę)","Pobrano zgodnie z")</f>
        <v>Pobrano zgodnie z</v>
      </c>
      <c r="U3" s="56" t="s">
        <v>192</v>
      </c>
      <c r="V3" s="58" t="s">
        <v>194</v>
      </c>
      <c r="W3" s="59" t="s">
        <v>648</v>
      </c>
      <c r="X3" s="60" t="s">
        <v>11</v>
      </c>
      <c r="Y3" s="60" t="s">
        <v>703</v>
      </c>
      <c r="Z3" s="61" t="str">
        <f>IF($A$1="GMO","Badany szczegółowy parametr (należy wybrać z listy lub wpisać tylko wtedy, gdy brak na liście)","Badany szczegółowy parametr (analit)")</f>
        <v>Badany szczegółowy parametr (analit)</v>
      </c>
      <c r="AA3" s="61" t="str">
        <f>IF(OR($A$1="MIKROBIOLOGIA",$A$1="GMO"),"Metodyka badawcza zgodna z","Technika/metoda pomiarowa wg słownika")</f>
        <v>Technika/metoda pomiarowa wg słownika</v>
      </c>
      <c r="AB3" s="61" t="str">
        <f>IF(OR($A$1="MIKROBIOLOGIA",$A$1="GMO"),"Dodatkowa informacja nt. metodyki badawczej lub inna metodyka","Nazwa metody badawczej, norma, procedura")</f>
        <v>Nazwa metody badawczej, norma, procedura</v>
      </c>
      <c r="AC3" s="61" t="s">
        <v>827</v>
      </c>
      <c r="AD3" s="61" t="s">
        <v>146</v>
      </c>
      <c r="AE3" s="61" t="str">
        <f>IF(OR($A$1="MIKROBIOLOGIA",$A$1="GMO"),"Rodzaj badania","Wartość wyniku stanowi:")</f>
        <v>Wartość wyniku stanowi:</v>
      </c>
      <c r="AF3" s="61" t="s">
        <v>142</v>
      </c>
      <c r="AG3" s="61" t="s">
        <v>143</v>
      </c>
      <c r="AH3" s="61" t="s">
        <v>712</v>
      </c>
      <c r="AI3" s="61" t="s">
        <v>713</v>
      </c>
      <c r="AJ3" s="61" t="s">
        <v>184</v>
      </c>
      <c r="AK3" s="61" t="s">
        <v>185</v>
      </c>
      <c r="AL3" s="61" t="s">
        <v>714</v>
      </c>
      <c r="AM3" s="61" t="s">
        <v>630</v>
      </c>
      <c r="AN3" s="61" t="s">
        <v>788</v>
      </c>
      <c r="AO3" s="61" t="s">
        <v>189</v>
      </c>
      <c r="AP3" s="62" t="s">
        <v>197</v>
      </c>
      <c r="AQ3" s="63" t="s">
        <v>199</v>
      </c>
      <c r="AR3" s="63" t="s">
        <v>201</v>
      </c>
      <c r="AS3" s="63" t="s">
        <v>255</v>
      </c>
      <c r="AT3" s="63" t="s">
        <v>203</v>
      </c>
      <c r="AU3" s="63" t="s">
        <v>204</v>
      </c>
      <c r="AV3" s="64" t="s">
        <v>729</v>
      </c>
    </row>
    <row r="4" spans="1:48" s="51" customFormat="1" ht="12.75">
      <c r="A4" s="65" t="s">
        <v>151</v>
      </c>
      <c r="B4" s="66" t="s">
        <v>153</v>
      </c>
      <c r="C4" s="66"/>
      <c r="D4" s="67"/>
      <c r="E4" s="67" t="s">
        <v>156</v>
      </c>
      <c r="F4" s="67" t="s">
        <v>157</v>
      </c>
      <c r="G4" s="67"/>
      <c r="H4" s="67"/>
      <c r="I4" s="67" t="s">
        <v>161</v>
      </c>
      <c r="J4" s="67" t="s">
        <v>162</v>
      </c>
      <c r="K4" s="67" t="s">
        <v>163</v>
      </c>
      <c r="L4" s="67" t="s">
        <v>165</v>
      </c>
      <c r="M4" s="67"/>
      <c r="N4" s="67" t="s">
        <v>167</v>
      </c>
      <c r="O4" s="67"/>
      <c r="P4" s="67"/>
      <c r="Q4" s="67"/>
      <c r="R4" s="67"/>
      <c r="S4" s="67" t="s">
        <v>171</v>
      </c>
      <c r="T4" s="231" t="s">
        <v>172</v>
      </c>
      <c r="U4" s="230" t="s">
        <v>193</v>
      </c>
      <c r="V4" s="68"/>
      <c r="W4" s="69" t="s">
        <v>173</v>
      </c>
      <c r="X4" s="70"/>
      <c r="Y4" s="70"/>
      <c r="Z4" s="71" t="s">
        <v>174</v>
      </c>
      <c r="AA4" s="71" t="s">
        <v>175</v>
      </c>
      <c r="AB4" s="71" t="s">
        <v>176</v>
      </c>
      <c r="AC4" s="71" t="s">
        <v>177</v>
      </c>
      <c r="AD4" s="71" t="s">
        <v>178</v>
      </c>
      <c r="AE4" s="71" t="str">
        <f>IF($A$1="MIKROBIOLOGIA","","R.08")</f>
        <v>R.08</v>
      </c>
      <c r="AF4" s="71" t="s">
        <v>179</v>
      </c>
      <c r="AG4" s="71" t="s">
        <v>180</v>
      </c>
      <c r="AH4" s="71" t="s">
        <v>181</v>
      </c>
      <c r="AI4" s="71" t="s">
        <v>182</v>
      </c>
      <c r="AJ4" s="71" t="s">
        <v>183</v>
      </c>
      <c r="AK4" s="71" t="s">
        <v>186</v>
      </c>
      <c r="AL4" s="71" t="s">
        <v>187</v>
      </c>
      <c r="AM4" s="71" t="s">
        <v>188</v>
      </c>
      <c r="AN4" s="71" t="s">
        <v>190</v>
      </c>
      <c r="AO4" s="71" t="s">
        <v>191</v>
      </c>
      <c r="AP4" s="72" t="s">
        <v>198</v>
      </c>
      <c r="AQ4" s="73" t="s">
        <v>200</v>
      </c>
      <c r="AR4" s="74" t="s">
        <v>202</v>
      </c>
      <c r="AS4" s="74"/>
      <c r="AT4" s="74"/>
      <c r="AU4" s="74"/>
      <c r="AV4" s="75"/>
    </row>
    <row r="5" spans="1:49" s="51" customFormat="1" ht="12.75">
      <c r="A5" s="76">
        <v>1</v>
      </c>
      <c r="B5" s="77">
        <v>2</v>
      </c>
      <c r="C5" s="77">
        <v>3</v>
      </c>
      <c r="D5" s="78">
        <v>4</v>
      </c>
      <c r="E5" s="78">
        <v>5</v>
      </c>
      <c r="F5" s="78">
        <v>6</v>
      </c>
      <c r="G5" s="78">
        <v>7</v>
      </c>
      <c r="H5" s="78">
        <v>8</v>
      </c>
      <c r="I5" s="78">
        <v>9</v>
      </c>
      <c r="J5" s="131">
        <v>10</v>
      </c>
      <c r="K5" s="131">
        <v>11</v>
      </c>
      <c r="L5" s="78">
        <v>12</v>
      </c>
      <c r="M5" s="78">
        <v>13</v>
      </c>
      <c r="N5" s="131">
        <v>14</v>
      </c>
      <c r="O5" s="131">
        <v>15</v>
      </c>
      <c r="P5" s="78">
        <v>16</v>
      </c>
      <c r="Q5" s="78">
        <v>17</v>
      </c>
      <c r="R5" s="78">
        <v>18</v>
      </c>
      <c r="S5" s="78">
        <v>19</v>
      </c>
      <c r="T5" s="232">
        <v>20</v>
      </c>
      <c r="U5" s="229">
        <v>21</v>
      </c>
      <c r="V5" s="229">
        <v>22</v>
      </c>
      <c r="W5" s="80">
        <v>23</v>
      </c>
      <c r="X5" s="77">
        <v>24</v>
      </c>
      <c r="Y5" s="77">
        <v>25</v>
      </c>
      <c r="Z5" s="78">
        <v>26</v>
      </c>
      <c r="AA5" s="78">
        <v>27</v>
      </c>
      <c r="AB5" s="78">
        <v>28</v>
      </c>
      <c r="AC5" s="78">
        <v>29</v>
      </c>
      <c r="AD5" s="78">
        <v>30</v>
      </c>
      <c r="AE5" s="78">
        <v>31</v>
      </c>
      <c r="AF5" s="78">
        <v>32</v>
      </c>
      <c r="AG5" s="78">
        <v>33</v>
      </c>
      <c r="AH5" s="78">
        <v>34</v>
      </c>
      <c r="AI5" s="78">
        <v>35</v>
      </c>
      <c r="AJ5" s="78">
        <v>36</v>
      </c>
      <c r="AK5" s="78">
        <v>37</v>
      </c>
      <c r="AL5" s="78">
        <v>38</v>
      </c>
      <c r="AM5" s="78">
        <v>39</v>
      </c>
      <c r="AN5" s="79">
        <v>40</v>
      </c>
      <c r="AO5" s="79">
        <v>41</v>
      </c>
      <c r="AP5" s="133">
        <v>42</v>
      </c>
      <c r="AQ5" s="134">
        <v>43</v>
      </c>
      <c r="AR5" s="134">
        <v>44</v>
      </c>
      <c r="AS5" s="131">
        <v>45</v>
      </c>
      <c r="AT5" s="131">
        <v>46</v>
      </c>
      <c r="AU5" s="131">
        <v>47</v>
      </c>
      <c r="AV5" s="135">
        <v>48</v>
      </c>
      <c r="AW5" s="165"/>
    </row>
    <row r="6" spans="1:49" s="53" customFormat="1" ht="12.75">
      <c r="A6" s="85"/>
      <c r="B6" s="136"/>
      <c r="C6" s="239"/>
      <c r="D6" s="137"/>
      <c r="E6" s="132"/>
      <c r="F6" s="138"/>
      <c r="G6" s="84"/>
      <c r="H6" s="139"/>
      <c r="I6" s="84"/>
      <c r="J6" s="84"/>
      <c r="K6" s="132"/>
      <c r="L6" s="129"/>
      <c r="M6" s="132"/>
      <c r="N6" s="140"/>
      <c r="O6" s="84"/>
      <c r="P6" s="141"/>
      <c r="Q6" s="142"/>
      <c r="R6" s="143"/>
      <c r="S6" s="144"/>
      <c r="T6" s="233"/>
      <c r="U6" s="140"/>
      <c r="V6" s="186"/>
      <c r="W6" s="145"/>
      <c r="X6" s="144"/>
      <c r="Y6" s="84"/>
      <c r="Z6" s="185"/>
      <c r="AA6" s="146"/>
      <c r="AB6" s="144"/>
      <c r="AC6" s="132"/>
      <c r="AD6" s="129"/>
      <c r="AE6" s="137"/>
      <c r="AF6" s="180"/>
      <c r="AG6" s="147"/>
      <c r="AH6" s="148"/>
      <c r="AI6" s="147"/>
      <c r="AJ6" s="149"/>
      <c r="AK6" s="138"/>
      <c r="AL6" s="148"/>
      <c r="AM6" s="138"/>
      <c r="AN6" s="148"/>
      <c r="AO6" s="147"/>
      <c r="AP6" s="237"/>
      <c r="AQ6" s="144"/>
      <c r="AR6" s="84"/>
      <c r="AS6" s="150"/>
      <c r="AT6" s="84"/>
      <c r="AU6" s="84"/>
      <c r="AV6" s="84"/>
      <c r="AW6" s="52"/>
    </row>
    <row r="7" spans="1:49" s="53" customFormat="1" ht="12.75">
      <c r="A7" s="123"/>
      <c r="B7" s="151"/>
      <c r="C7" s="240"/>
      <c r="D7" s="152"/>
      <c r="E7" s="87"/>
      <c r="F7" s="153"/>
      <c r="G7" s="86"/>
      <c r="H7" s="155"/>
      <c r="I7" s="86"/>
      <c r="J7" s="86"/>
      <c r="K7" s="87"/>
      <c r="L7" s="156"/>
      <c r="M7" s="87"/>
      <c r="N7" s="91"/>
      <c r="O7" s="86"/>
      <c r="P7" s="157"/>
      <c r="Q7" s="89"/>
      <c r="R7" s="92"/>
      <c r="S7" s="88"/>
      <c r="T7" s="234"/>
      <c r="U7" s="235"/>
      <c r="V7" s="236"/>
      <c r="W7" s="158"/>
      <c r="X7" s="88"/>
      <c r="Y7" s="86"/>
      <c r="Z7" s="86"/>
      <c r="AA7" s="119"/>
      <c r="AB7" s="88"/>
      <c r="AC7" s="87"/>
      <c r="AD7" s="156"/>
      <c r="AE7" s="159"/>
      <c r="AF7" s="89"/>
      <c r="AG7" s="160"/>
      <c r="AH7" s="90"/>
      <c r="AI7" s="160"/>
      <c r="AJ7" s="161"/>
      <c r="AK7" s="153"/>
      <c r="AL7" s="90"/>
      <c r="AM7" s="153"/>
      <c r="AN7" s="90"/>
      <c r="AO7" s="93"/>
      <c r="AP7" s="162"/>
      <c r="AQ7" s="88"/>
      <c r="AR7" s="86"/>
      <c r="AS7" s="154"/>
      <c r="AT7" s="86"/>
      <c r="AU7" s="86"/>
      <c r="AV7" s="86"/>
      <c r="AW7" s="52"/>
    </row>
    <row r="8" spans="1:49" s="53" customFormat="1" ht="12.75">
      <c r="A8" s="123"/>
      <c r="B8" s="151"/>
      <c r="C8" s="240"/>
      <c r="D8" s="152"/>
      <c r="E8" s="87"/>
      <c r="F8" s="153"/>
      <c r="G8" s="86"/>
      <c r="H8" s="155"/>
      <c r="I8" s="86"/>
      <c r="J8" s="86"/>
      <c r="K8" s="87"/>
      <c r="L8" s="156"/>
      <c r="M8" s="87"/>
      <c r="N8" s="91"/>
      <c r="O8" s="86"/>
      <c r="P8" s="157"/>
      <c r="Q8" s="89"/>
      <c r="R8" s="92"/>
      <c r="S8" s="88"/>
      <c r="T8" s="234"/>
      <c r="U8" s="235"/>
      <c r="V8" s="236"/>
      <c r="W8" s="158"/>
      <c r="X8" s="88"/>
      <c r="Y8" s="86"/>
      <c r="Z8" s="184"/>
      <c r="AA8" s="119"/>
      <c r="AB8" s="88"/>
      <c r="AC8" s="87"/>
      <c r="AD8" s="156"/>
      <c r="AE8" s="159"/>
      <c r="AF8" s="89"/>
      <c r="AG8" s="160"/>
      <c r="AH8" s="90"/>
      <c r="AI8" s="160"/>
      <c r="AJ8" s="161"/>
      <c r="AK8" s="153"/>
      <c r="AL8" s="90"/>
      <c r="AM8" s="153"/>
      <c r="AN8" s="90"/>
      <c r="AO8" s="93"/>
      <c r="AP8" s="162"/>
      <c r="AQ8" s="88"/>
      <c r="AR8" s="86"/>
      <c r="AS8" s="154"/>
      <c r="AT8" s="86"/>
      <c r="AU8" s="86"/>
      <c r="AV8" s="86"/>
      <c r="AW8" s="52"/>
    </row>
    <row r="9" spans="1:49" s="53" customFormat="1" ht="12.75">
      <c r="A9" s="123"/>
      <c r="B9" s="151"/>
      <c r="C9" s="240"/>
      <c r="D9" s="152"/>
      <c r="E9" s="87"/>
      <c r="F9" s="153"/>
      <c r="G9" s="86"/>
      <c r="H9" s="155"/>
      <c r="I9" s="86"/>
      <c r="J9" s="86"/>
      <c r="K9" s="87"/>
      <c r="L9" s="156"/>
      <c r="M9" s="87"/>
      <c r="N9" s="91"/>
      <c r="O9" s="86"/>
      <c r="P9" s="157"/>
      <c r="Q9" s="89"/>
      <c r="R9" s="92"/>
      <c r="S9" s="88"/>
      <c r="T9" s="234"/>
      <c r="U9" s="235"/>
      <c r="V9" s="236"/>
      <c r="W9" s="158"/>
      <c r="X9" s="88"/>
      <c r="Y9" s="86"/>
      <c r="Z9" s="184"/>
      <c r="AA9" s="119"/>
      <c r="AB9" s="88"/>
      <c r="AC9" s="87"/>
      <c r="AD9" s="156"/>
      <c r="AE9" s="159"/>
      <c r="AF9" s="89"/>
      <c r="AG9" s="160"/>
      <c r="AH9" s="90"/>
      <c r="AI9" s="160"/>
      <c r="AJ9" s="161"/>
      <c r="AK9" s="153"/>
      <c r="AL9" s="90"/>
      <c r="AM9" s="153"/>
      <c r="AN9" s="90"/>
      <c r="AO9" s="93"/>
      <c r="AP9" s="162"/>
      <c r="AQ9" s="88"/>
      <c r="AR9" s="86"/>
      <c r="AS9" s="154"/>
      <c r="AT9" s="86"/>
      <c r="AU9" s="86"/>
      <c r="AV9" s="86"/>
      <c r="AW9" s="52"/>
    </row>
    <row r="10" spans="1:49" s="53" customFormat="1" ht="12.75">
      <c r="A10" s="123"/>
      <c r="B10" s="151"/>
      <c r="C10" s="240"/>
      <c r="D10" s="152"/>
      <c r="E10" s="87"/>
      <c r="F10" s="153"/>
      <c r="G10" s="86"/>
      <c r="H10" s="155"/>
      <c r="I10" s="86"/>
      <c r="J10" s="86"/>
      <c r="K10" s="87"/>
      <c r="L10" s="156"/>
      <c r="M10" s="87"/>
      <c r="N10" s="91"/>
      <c r="O10" s="86"/>
      <c r="P10" s="157"/>
      <c r="Q10" s="89"/>
      <c r="R10" s="92"/>
      <c r="S10" s="88"/>
      <c r="T10" s="234"/>
      <c r="U10" s="235"/>
      <c r="V10" s="236"/>
      <c r="W10" s="158"/>
      <c r="X10" s="88"/>
      <c r="Y10" s="86"/>
      <c r="Z10" s="184"/>
      <c r="AA10" s="119"/>
      <c r="AB10" s="88"/>
      <c r="AC10" s="87"/>
      <c r="AD10" s="156"/>
      <c r="AE10" s="159"/>
      <c r="AF10" s="89"/>
      <c r="AG10" s="160"/>
      <c r="AH10" s="90"/>
      <c r="AI10" s="160"/>
      <c r="AJ10" s="161"/>
      <c r="AK10" s="153"/>
      <c r="AL10" s="90"/>
      <c r="AM10" s="153"/>
      <c r="AN10" s="90"/>
      <c r="AO10" s="93"/>
      <c r="AP10" s="162"/>
      <c r="AQ10" s="88"/>
      <c r="AR10" s="86"/>
      <c r="AS10" s="154"/>
      <c r="AT10" s="86"/>
      <c r="AU10" s="86"/>
      <c r="AV10" s="86"/>
      <c r="AW10" s="52"/>
    </row>
    <row r="11" spans="1:49" s="53" customFormat="1" ht="12.75">
      <c r="A11" s="123"/>
      <c r="B11" s="151"/>
      <c r="C11" s="240"/>
      <c r="D11" s="152"/>
      <c r="E11" s="87"/>
      <c r="F11" s="153"/>
      <c r="G11" s="86"/>
      <c r="H11" s="155"/>
      <c r="I11" s="86"/>
      <c r="J11" s="86"/>
      <c r="K11" s="87"/>
      <c r="L11" s="156"/>
      <c r="M11" s="87"/>
      <c r="N11" s="91"/>
      <c r="O11" s="86"/>
      <c r="P11" s="157"/>
      <c r="Q11" s="89"/>
      <c r="R11" s="92"/>
      <c r="S11" s="88"/>
      <c r="T11" s="234"/>
      <c r="U11" s="235"/>
      <c r="V11" s="236"/>
      <c r="W11" s="158"/>
      <c r="X11" s="88"/>
      <c r="Y11" s="86"/>
      <c r="Z11" s="86"/>
      <c r="AA11" s="119"/>
      <c r="AB11" s="88"/>
      <c r="AC11" s="87"/>
      <c r="AD11" s="156"/>
      <c r="AE11" s="159"/>
      <c r="AF11" s="89"/>
      <c r="AG11" s="160"/>
      <c r="AH11" s="90"/>
      <c r="AI11" s="160"/>
      <c r="AJ11" s="161"/>
      <c r="AK11" s="153"/>
      <c r="AL11" s="90"/>
      <c r="AM11" s="153"/>
      <c r="AN11" s="90"/>
      <c r="AO11" s="93"/>
      <c r="AP11" s="162"/>
      <c r="AQ11" s="88"/>
      <c r="AR11" s="86"/>
      <c r="AS11" s="154"/>
      <c r="AT11" s="86"/>
      <c r="AU11" s="86"/>
      <c r="AV11" s="86"/>
      <c r="AW11" s="52"/>
    </row>
    <row r="12" spans="1:49" s="53" customFormat="1" ht="12.75">
      <c r="A12" s="123"/>
      <c r="B12" s="151"/>
      <c r="C12" s="240"/>
      <c r="D12" s="152"/>
      <c r="E12" s="87"/>
      <c r="F12" s="153"/>
      <c r="G12" s="86"/>
      <c r="H12" s="155"/>
      <c r="I12" s="86"/>
      <c r="J12" s="86"/>
      <c r="K12" s="87"/>
      <c r="L12" s="156"/>
      <c r="M12" s="87"/>
      <c r="N12" s="91"/>
      <c r="O12" s="86"/>
      <c r="P12" s="157"/>
      <c r="Q12" s="89"/>
      <c r="R12" s="92"/>
      <c r="S12" s="88"/>
      <c r="T12" s="234"/>
      <c r="U12" s="235"/>
      <c r="V12" s="236"/>
      <c r="W12" s="158"/>
      <c r="X12" s="88"/>
      <c r="Y12" s="86"/>
      <c r="Z12" s="86"/>
      <c r="AA12" s="119"/>
      <c r="AB12" s="88"/>
      <c r="AC12" s="87"/>
      <c r="AD12" s="156"/>
      <c r="AE12" s="159"/>
      <c r="AF12" s="89"/>
      <c r="AG12" s="160"/>
      <c r="AH12" s="90"/>
      <c r="AI12" s="160"/>
      <c r="AJ12" s="161"/>
      <c r="AK12" s="153"/>
      <c r="AL12" s="90"/>
      <c r="AM12" s="153"/>
      <c r="AN12" s="90"/>
      <c r="AO12" s="93"/>
      <c r="AP12" s="162"/>
      <c r="AQ12" s="88"/>
      <c r="AR12" s="86"/>
      <c r="AS12" s="154"/>
      <c r="AT12" s="86"/>
      <c r="AU12" s="86"/>
      <c r="AV12" s="86"/>
      <c r="AW12" s="52"/>
    </row>
    <row r="13" spans="1:49" s="53" customFormat="1" ht="12.75">
      <c r="A13" s="123"/>
      <c r="B13" s="151"/>
      <c r="C13" s="240"/>
      <c r="D13" s="152"/>
      <c r="E13" s="87"/>
      <c r="F13" s="153"/>
      <c r="G13" s="86"/>
      <c r="H13" s="155"/>
      <c r="I13" s="86"/>
      <c r="J13" s="86"/>
      <c r="K13" s="87"/>
      <c r="L13" s="156"/>
      <c r="M13" s="87"/>
      <c r="N13" s="91"/>
      <c r="O13" s="86"/>
      <c r="P13" s="157"/>
      <c r="Q13" s="89"/>
      <c r="R13" s="92"/>
      <c r="S13" s="88"/>
      <c r="T13" s="234"/>
      <c r="U13" s="235"/>
      <c r="V13" s="236"/>
      <c r="W13" s="158"/>
      <c r="X13" s="88"/>
      <c r="Y13" s="86"/>
      <c r="Z13" s="86"/>
      <c r="AA13" s="119"/>
      <c r="AB13" s="88"/>
      <c r="AC13" s="87"/>
      <c r="AD13" s="156"/>
      <c r="AE13" s="159"/>
      <c r="AF13" s="89"/>
      <c r="AG13" s="160"/>
      <c r="AH13" s="90"/>
      <c r="AI13" s="160"/>
      <c r="AJ13" s="161"/>
      <c r="AK13" s="153"/>
      <c r="AL13" s="90"/>
      <c r="AM13" s="153"/>
      <c r="AN13" s="90"/>
      <c r="AO13" s="93"/>
      <c r="AP13" s="162"/>
      <c r="AQ13" s="88"/>
      <c r="AR13" s="86"/>
      <c r="AS13" s="154"/>
      <c r="AT13" s="86"/>
      <c r="AU13" s="86"/>
      <c r="AV13" s="86"/>
      <c r="AW13" s="52"/>
    </row>
    <row r="14" spans="1:49" s="53" customFormat="1" ht="12.75">
      <c r="A14" s="123"/>
      <c r="B14" s="151"/>
      <c r="C14" s="240"/>
      <c r="D14" s="152"/>
      <c r="E14" s="87"/>
      <c r="F14" s="153"/>
      <c r="G14" s="86"/>
      <c r="H14" s="155"/>
      <c r="I14" s="86"/>
      <c r="J14" s="86"/>
      <c r="K14" s="87"/>
      <c r="L14" s="156"/>
      <c r="M14" s="87"/>
      <c r="N14" s="91"/>
      <c r="O14" s="86"/>
      <c r="P14" s="157"/>
      <c r="Q14" s="89"/>
      <c r="R14" s="92"/>
      <c r="S14" s="88"/>
      <c r="T14" s="234"/>
      <c r="U14" s="235"/>
      <c r="V14" s="236"/>
      <c r="W14" s="158"/>
      <c r="X14" s="88"/>
      <c r="Y14" s="86"/>
      <c r="Z14" s="86"/>
      <c r="AA14" s="119"/>
      <c r="AB14" s="88"/>
      <c r="AC14" s="87"/>
      <c r="AD14" s="156"/>
      <c r="AE14" s="159"/>
      <c r="AF14" s="89"/>
      <c r="AG14" s="160"/>
      <c r="AH14" s="90"/>
      <c r="AI14" s="160"/>
      <c r="AJ14" s="161"/>
      <c r="AK14" s="153"/>
      <c r="AL14" s="90"/>
      <c r="AM14" s="153"/>
      <c r="AN14" s="90"/>
      <c r="AO14" s="93"/>
      <c r="AP14" s="162"/>
      <c r="AQ14" s="88"/>
      <c r="AR14" s="86"/>
      <c r="AS14" s="154"/>
      <c r="AT14" s="86"/>
      <c r="AU14" s="86"/>
      <c r="AV14" s="86"/>
      <c r="AW14" s="52"/>
    </row>
    <row r="15" spans="1:49" s="53" customFormat="1" ht="12.75">
      <c r="A15" s="123"/>
      <c r="B15" s="151"/>
      <c r="C15" s="240"/>
      <c r="D15" s="152"/>
      <c r="E15" s="87"/>
      <c r="F15" s="153"/>
      <c r="G15" s="86"/>
      <c r="H15" s="155"/>
      <c r="I15" s="86"/>
      <c r="J15" s="86"/>
      <c r="K15" s="87"/>
      <c r="L15" s="156"/>
      <c r="M15" s="87"/>
      <c r="N15" s="91"/>
      <c r="O15" s="86"/>
      <c r="P15" s="157"/>
      <c r="Q15" s="89"/>
      <c r="R15" s="92"/>
      <c r="S15" s="88"/>
      <c r="T15" s="234"/>
      <c r="U15" s="235"/>
      <c r="V15" s="236"/>
      <c r="W15" s="158"/>
      <c r="X15" s="88"/>
      <c r="Y15" s="86"/>
      <c r="Z15" s="86"/>
      <c r="AA15" s="119"/>
      <c r="AB15" s="88"/>
      <c r="AC15" s="87"/>
      <c r="AD15" s="156"/>
      <c r="AE15" s="159"/>
      <c r="AF15" s="89"/>
      <c r="AG15" s="160"/>
      <c r="AH15" s="90"/>
      <c r="AI15" s="160"/>
      <c r="AJ15" s="161"/>
      <c r="AK15" s="153"/>
      <c r="AL15" s="90"/>
      <c r="AM15" s="153"/>
      <c r="AN15" s="90"/>
      <c r="AO15" s="93"/>
      <c r="AP15" s="162"/>
      <c r="AQ15" s="88"/>
      <c r="AR15" s="86"/>
      <c r="AS15" s="154"/>
      <c r="AT15" s="86"/>
      <c r="AU15" s="86"/>
      <c r="AV15" s="86"/>
      <c r="AW15" s="52"/>
    </row>
    <row r="16" spans="1:49" s="53" customFormat="1" ht="12.75">
      <c r="A16" s="123"/>
      <c r="B16" s="151"/>
      <c r="C16" s="240"/>
      <c r="D16" s="152"/>
      <c r="E16" s="87"/>
      <c r="F16" s="153"/>
      <c r="G16" s="86"/>
      <c r="H16" s="155"/>
      <c r="I16" s="86"/>
      <c r="J16" s="86"/>
      <c r="K16" s="87"/>
      <c r="L16" s="156"/>
      <c r="M16" s="87"/>
      <c r="N16" s="91"/>
      <c r="O16" s="86"/>
      <c r="P16" s="157"/>
      <c r="Q16" s="89"/>
      <c r="R16" s="92"/>
      <c r="S16" s="88"/>
      <c r="T16" s="234"/>
      <c r="U16" s="235"/>
      <c r="V16" s="236"/>
      <c r="W16" s="158"/>
      <c r="X16" s="88"/>
      <c r="Y16" s="86"/>
      <c r="Z16" s="86"/>
      <c r="AA16" s="119"/>
      <c r="AB16" s="88"/>
      <c r="AC16" s="87"/>
      <c r="AD16" s="156"/>
      <c r="AE16" s="159"/>
      <c r="AF16" s="89"/>
      <c r="AG16" s="160"/>
      <c r="AH16" s="90"/>
      <c r="AI16" s="160"/>
      <c r="AJ16" s="161"/>
      <c r="AK16" s="153"/>
      <c r="AL16" s="90"/>
      <c r="AM16" s="153"/>
      <c r="AN16" s="90"/>
      <c r="AO16" s="93"/>
      <c r="AP16" s="162"/>
      <c r="AQ16" s="88"/>
      <c r="AR16" s="86"/>
      <c r="AS16" s="154"/>
      <c r="AT16" s="86"/>
      <c r="AU16" s="86"/>
      <c r="AV16" s="86"/>
      <c r="AW16" s="52"/>
    </row>
    <row r="17" spans="1:49" s="53" customFormat="1" ht="12.75">
      <c r="A17" s="123"/>
      <c r="B17" s="151"/>
      <c r="C17" s="240"/>
      <c r="D17" s="152"/>
      <c r="E17" s="87"/>
      <c r="F17" s="153"/>
      <c r="G17" s="86"/>
      <c r="H17" s="155"/>
      <c r="I17" s="86"/>
      <c r="J17" s="86"/>
      <c r="K17" s="87"/>
      <c r="L17" s="156"/>
      <c r="M17" s="87"/>
      <c r="N17" s="91"/>
      <c r="O17" s="86"/>
      <c r="P17" s="157"/>
      <c r="Q17" s="89"/>
      <c r="R17" s="92"/>
      <c r="S17" s="88"/>
      <c r="T17" s="234"/>
      <c r="U17" s="235"/>
      <c r="V17" s="236"/>
      <c r="W17" s="158"/>
      <c r="X17" s="88"/>
      <c r="Y17" s="86"/>
      <c r="Z17" s="86"/>
      <c r="AA17" s="119"/>
      <c r="AB17" s="88"/>
      <c r="AC17" s="87"/>
      <c r="AD17" s="156"/>
      <c r="AE17" s="159"/>
      <c r="AF17" s="89"/>
      <c r="AG17" s="160"/>
      <c r="AH17" s="90"/>
      <c r="AI17" s="160"/>
      <c r="AJ17" s="161"/>
      <c r="AK17" s="153"/>
      <c r="AL17" s="90"/>
      <c r="AM17" s="153"/>
      <c r="AN17" s="90"/>
      <c r="AO17" s="93"/>
      <c r="AP17" s="162"/>
      <c r="AQ17" s="88"/>
      <c r="AR17" s="86"/>
      <c r="AS17" s="154"/>
      <c r="AT17" s="86"/>
      <c r="AU17" s="86"/>
      <c r="AV17" s="86"/>
      <c r="AW17" s="52"/>
    </row>
    <row r="18" spans="1:49" s="53" customFormat="1" ht="12.75">
      <c r="A18" s="123"/>
      <c r="B18" s="151"/>
      <c r="C18" s="240"/>
      <c r="D18" s="152"/>
      <c r="E18" s="87"/>
      <c r="F18" s="153"/>
      <c r="G18" s="86"/>
      <c r="H18" s="155"/>
      <c r="I18" s="86"/>
      <c r="J18" s="86"/>
      <c r="K18" s="87"/>
      <c r="L18" s="156"/>
      <c r="M18" s="87"/>
      <c r="N18" s="91"/>
      <c r="O18" s="86"/>
      <c r="P18" s="157"/>
      <c r="Q18" s="89"/>
      <c r="R18" s="92"/>
      <c r="S18" s="88"/>
      <c r="T18" s="234"/>
      <c r="U18" s="235"/>
      <c r="V18" s="236"/>
      <c r="W18" s="158"/>
      <c r="X18" s="88"/>
      <c r="Y18" s="86"/>
      <c r="Z18" s="86"/>
      <c r="AA18" s="119"/>
      <c r="AB18" s="88"/>
      <c r="AC18" s="87"/>
      <c r="AD18" s="156"/>
      <c r="AE18" s="159"/>
      <c r="AF18" s="89"/>
      <c r="AG18" s="160"/>
      <c r="AH18" s="90"/>
      <c r="AI18" s="160"/>
      <c r="AJ18" s="161"/>
      <c r="AK18" s="153"/>
      <c r="AL18" s="90"/>
      <c r="AM18" s="153"/>
      <c r="AN18" s="90"/>
      <c r="AO18" s="93"/>
      <c r="AP18" s="162"/>
      <c r="AQ18" s="88"/>
      <c r="AR18" s="86"/>
      <c r="AS18" s="154"/>
      <c r="AT18" s="86"/>
      <c r="AU18" s="86"/>
      <c r="AV18" s="86"/>
      <c r="AW18" s="52"/>
    </row>
    <row r="19" spans="1:49" s="53" customFormat="1" ht="12.75">
      <c r="A19" s="123"/>
      <c r="B19" s="151"/>
      <c r="C19" s="240"/>
      <c r="D19" s="152"/>
      <c r="E19" s="87"/>
      <c r="F19" s="153"/>
      <c r="G19" s="86"/>
      <c r="H19" s="155"/>
      <c r="I19" s="86"/>
      <c r="J19" s="86"/>
      <c r="K19" s="87"/>
      <c r="L19" s="156"/>
      <c r="M19" s="87"/>
      <c r="N19" s="91"/>
      <c r="O19" s="86"/>
      <c r="P19" s="157"/>
      <c r="Q19" s="89"/>
      <c r="R19" s="92"/>
      <c r="S19" s="88"/>
      <c r="T19" s="234"/>
      <c r="U19" s="235"/>
      <c r="V19" s="236"/>
      <c r="W19" s="158"/>
      <c r="X19" s="88"/>
      <c r="Y19" s="86"/>
      <c r="Z19" s="86"/>
      <c r="AA19" s="119"/>
      <c r="AB19" s="88"/>
      <c r="AC19" s="87"/>
      <c r="AD19" s="156"/>
      <c r="AE19" s="159"/>
      <c r="AF19" s="89"/>
      <c r="AG19" s="160"/>
      <c r="AH19" s="90"/>
      <c r="AI19" s="160"/>
      <c r="AJ19" s="161"/>
      <c r="AK19" s="153"/>
      <c r="AL19" s="90"/>
      <c r="AM19" s="153"/>
      <c r="AN19" s="90"/>
      <c r="AO19" s="93"/>
      <c r="AP19" s="162"/>
      <c r="AQ19" s="88"/>
      <c r="AR19" s="86"/>
      <c r="AS19" s="154"/>
      <c r="AT19" s="86"/>
      <c r="AU19" s="86"/>
      <c r="AV19" s="86"/>
      <c r="AW19" s="52"/>
    </row>
    <row r="20" spans="1:49" s="53" customFormat="1" ht="12.75">
      <c r="A20" s="123"/>
      <c r="B20" s="151"/>
      <c r="C20" s="240"/>
      <c r="D20" s="152"/>
      <c r="E20" s="87"/>
      <c r="F20" s="153"/>
      <c r="G20" s="86"/>
      <c r="H20" s="155"/>
      <c r="I20" s="86"/>
      <c r="J20" s="86"/>
      <c r="K20" s="87"/>
      <c r="L20" s="156"/>
      <c r="M20" s="87"/>
      <c r="N20" s="91"/>
      <c r="O20" s="86"/>
      <c r="P20" s="157"/>
      <c r="Q20" s="89"/>
      <c r="R20" s="92"/>
      <c r="S20" s="88"/>
      <c r="T20" s="234"/>
      <c r="U20" s="235"/>
      <c r="V20" s="236"/>
      <c r="W20" s="158"/>
      <c r="X20" s="88"/>
      <c r="Y20" s="86"/>
      <c r="Z20" s="86"/>
      <c r="AA20" s="119"/>
      <c r="AB20" s="88"/>
      <c r="AC20" s="87"/>
      <c r="AD20" s="156"/>
      <c r="AE20" s="159"/>
      <c r="AF20" s="89"/>
      <c r="AG20" s="160"/>
      <c r="AH20" s="90"/>
      <c r="AI20" s="160"/>
      <c r="AJ20" s="161"/>
      <c r="AK20" s="153"/>
      <c r="AL20" s="90"/>
      <c r="AM20" s="153"/>
      <c r="AN20" s="90"/>
      <c r="AO20" s="93"/>
      <c r="AP20" s="162"/>
      <c r="AQ20" s="88"/>
      <c r="AR20" s="86"/>
      <c r="AS20" s="154"/>
      <c r="AT20" s="86"/>
      <c r="AU20" s="86"/>
      <c r="AV20" s="86"/>
      <c r="AW20" s="52"/>
    </row>
    <row r="21" spans="1:49" s="53" customFormat="1" ht="12.75">
      <c r="A21" s="123"/>
      <c r="B21" s="151"/>
      <c r="C21" s="240"/>
      <c r="D21" s="152"/>
      <c r="E21" s="87"/>
      <c r="F21" s="153"/>
      <c r="G21" s="86"/>
      <c r="H21" s="155"/>
      <c r="I21" s="86"/>
      <c r="J21" s="86"/>
      <c r="K21" s="87"/>
      <c r="L21" s="156"/>
      <c r="M21" s="87"/>
      <c r="N21" s="91"/>
      <c r="O21" s="86"/>
      <c r="P21" s="157"/>
      <c r="Q21" s="89"/>
      <c r="R21" s="92"/>
      <c r="S21" s="88"/>
      <c r="T21" s="234"/>
      <c r="U21" s="235"/>
      <c r="V21" s="236"/>
      <c r="W21" s="158"/>
      <c r="X21" s="88"/>
      <c r="Y21" s="86"/>
      <c r="Z21" s="86"/>
      <c r="AA21" s="119"/>
      <c r="AB21" s="88"/>
      <c r="AC21" s="87"/>
      <c r="AD21" s="156"/>
      <c r="AE21" s="159"/>
      <c r="AF21" s="89"/>
      <c r="AG21" s="160"/>
      <c r="AH21" s="90"/>
      <c r="AI21" s="160"/>
      <c r="AJ21" s="161"/>
      <c r="AK21" s="153"/>
      <c r="AL21" s="90"/>
      <c r="AM21" s="153"/>
      <c r="AN21" s="90"/>
      <c r="AO21" s="93"/>
      <c r="AP21" s="162"/>
      <c r="AQ21" s="88"/>
      <c r="AR21" s="86"/>
      <c r="AS21" s="154"/>
      <c r="AT21" s="86"/>
      <c r="AU21" s="86"/>
      <c r="AV21" s="86"/>
      <c r="AW21" s="52"/>
    </row>
    <row r="22" spans="1:49" s="53" customFormat="1" ht="12.75">
      <c r="A22" s="123"/>
      <c r="B22" s="151"/>
      <c r="C22" s="240"/>
      <c r="D22" s="152"/>
      <c r="E22" s="87"/>
      <c r="F22" s="153"/>
      <c r="G22" s="86"/>
      <c r="H22" s="155"/>
      <c r="I22" s="86"/>
      <c r="J22" s="86"/>
      <c r="K22" s="87"/>
      <c r="L22" s="156"/>
      <c r="M22" s="87"/>
      <c r="N22" s="91"/>
      <c r="O22" s="86"/>
      <c r="P22" s="157"/>
      <c r="Q22" s="89"/>
      <c r="R22" s="92"/>
      <c r="S22" s="88"/>
      <c r="T22" s="234"/>
      <c r="U22" s="235"/>
      <c r="V22" s="236"/>
      <c r="W22" s="158"/>
      <c r="X22" s="88"/>
      <c r="Y22" s="86"/>
      <c r="Z22" s="86"/>
      <c r="AA22" s="119"/>
      <c r="AB22" s="88"/>
      <c r="AC22" s="87"/>
      <c r="AD22" s="156"/>
      <c r="AE22" s="159"/>
      <c r="AF22" s="89"/>
      <c r="AG22" s="160"/>
      <c r="AH22" s="90"/>
      <c r="AI22" s="160"/>
      <c r="AJ22" s="161"/>
      <c r="AK22" s="153"/>
      <c r="AL22" s="90"/>
      <c r="AM22" s="153"/>
      <c r="AN22" s="90"/>
      <c r="AO22" s="93"/>
      <c r="AP22" s="162"/>
      <c r="AQ22" s="88"/>
      <c r="AR22" s="86"/>
      <c r="AS22" s="154"/>
      <c r="AT22" s="86"/>
      <c r="AU22" s="86"/>
      <c r="AV22" s="86"/>
      <c r="AW22" s="52"/>
    </row>
    <row r="23" spans="1:49" s="53" customFormat="1" ht="12.75">
      <c r="A23" s="123"/>
      <c r="B23" s="151"/>
      <c r="C23" s="240"/>
      <c r="D23" s="152"/>
      <c r="E23" s="87"/>
      <c r="F23" s="153"/>
      <c r="G23" s="86"/>
      <c r="H23" s="155"/>
      <c r="I23" s="86"/>
      <c r="J23" s="86"/>
      <c r="K23" s="87"/>
      <c r="L23" s="156"/>
      <c r="M23" s="87"/>
      <c r="N23" s="91"/>
      <c r="O23" s="86"/>
      <c r="P23" s="157"/>
      <c r="Q23" s="89"/>
      <c r="R23" s="92"/>
      <c r="S23" s="88"/>
      <c r="T23" s="234"/>
      <c r="U23" s="235"/>
      <c r="V23" s="236"/>
      <c r="W23" s="158"/>
      <c r="X23" s="88"/>
      <c r="Y23" s="86"/>
      <c r="Z23" s="86"/>
      <c r="AA23" s="119"/>
      <c r="AB23" s="88"/>
      <c r="AC23" s="87"/>
      <c r="AD23" s="156"/>
      <c r="AE23" s="159"/>
      <c r="AF23" s="89"/>
      <c r="AG23" s="160"/>
      <c r="AH23" s="90"/>
      <c r="AI23" s="160"/>
      <c r="AJ23" s="161"/>
      <c r="AK23" s="153"/>
      <c r="AL23" s="90"/>
      <c r="AM23" s="153"/>
      <c r="AN23" s="90"/>
      <c r="AO23" s="93"/>
      <c r="AP23" s="162"/>
      <c r="AQ23" s="88"/>
      <c r="AR23" s="86"/>
      <c r="AS23" s="154"/>
      <c r="AT23" s="86"/>
      <c r="AU23" s="86"/>
      <c r="AV23" s="86"/>
      <c r="AW23" s="52"/>
    </row>
    <row r="24" spans="1:49" s="53" customFormat="1" ht="12.75">
      <c r="A24" s="123"/>
      <c r="B24" s="151"/>
      <c r="C24" s="240"/>
      <c r="D24" s="152"/>
      <c r="E24" s="87"/>
      <c r="F24" s="153"/>
      <c r="G24" s="86"/>
      <c r="H24" s="155"/>
      <c r="I24" s="86"/>
      <c r="J24" s="86"/>
      <c r="K24" s="87"/>
      <c r="L24" s="156"/>
      <c r="M24" s="87"/>
      <c r="N24" s="91"/>
      <c r="O24" s="86"/>
      <c r="P24" s="157"/>
      <c r="Q24" s="89"/>
      <c r="R24" s="92"/>
      <c r="S24" s="88"/>
      <c r="T24" s="234"/>
      <c r="U24" s="235"/>
      <c r="V24" s="236"/>
      <c r="W24" s="158"/>
      <c r="X24" s="88"/>
      <c r="Y24" s="86"/>
      <c r="Z24" s="86"/>
      <c r="AA24" s="119"/>
      <c r="AB24" s="88"/>
      <c r="AC24" s="87"/>
      <c r="AD24" s="156"/>
      <c r="AE24" s="159"/>
      <c r="AF24" s="89"/>
      <c r="AG24" s="160"/>
      <c r="AH24" s="90"/>
      <c r="AI24" s="160"/>
      <c r="AJ24" s="161"/>
      <c r="AK24" s="153"/>
      <c r="AL24" s="90"/>
      <c r="AM24" s="153"/>
      <c r="AN24" s="90"/>
      <c r="AO24" s="93"/>
      <c r="AP24" s="162"/>
      <c r="AQ24" s="88"/>
      <c r="AR24" s="86"/>
      <c r="AS24" s="154"/>
      <c r="AT24" s="86"/>
      <c r="AU24" s="86"/>
      <c r="AV24" s="86"/>
      <c r="AW24" s="52"/>
    </row>
    <row r="25" spans="1:49" s="53" customFormat="1" ht="12.75">
      <c r="A25" s="123"/>
      <c r="B25" s="151"/>
      <c r="C25" s="240"/>
      <c r="D25" s="152"/>
      <c r="E25" s="87"/>
      <c r="F25" s="153"/>
      <c r="G25" s="86"/>
      <c r="H25" s="155"/>
      <c r="I25" s="86"/>
      <c r="J25" s="86"/>
      <c r="K25" s="87"/>
      <c r="L25" s="156"/>
      <c r="M25" s="87"/>
      <c r="N25" s="91"/>
      <c r="O25" s="86"/>
      <c r="P25" s="157"/>
      <c r="Q25" s="89"/>
      <c r="R25" s="92"/>
      <c r="S25" s="88"/>
      <c r="T25" s="234"/>
      <c r="U25" s="235"/>
      <c r="V25" s="236"/>
      <c r="W25" s="158"/>
      <c r="X25" s="88"/>
      <c r="Y25" s="86"/>
      <c r="Z25" s="86"/>
      <c r="AA25" s="119"/>
      <c r="AB25" s="88"/>
      <c r="AC25" s="87"/>
      <c r="AD25" s="156"/>
      <c r="AE25" s="159"/>
      <c r="AF25" s="89"/>
      <c r="AG25" s="160"/>
      <c r="AH25" s="90"/>
      <c r="AI25" s="160"/>
      <c r="AJ25" s="161"/>
      <c r="AK25" s="153"/>
      <c r="AL25" s="90"/>
      <c r="AM25" s="153"/>
      <c r="AN25" s="90"/>
      <c r="AO25" s="93"/>
      <c r="AP25" s="162"/>
      <c r="AQ25" s="88"/>
      <c r="AR25" s="86"/>
      <c r="AS25" s="154"/>
      <c r="AT25" s="86"/>
      <c r="AU25" s="86"/>
      <c r="AV25" s="86"/>
      <c r="AW25" s="52"/>
    </row>
    <row r="26" spans="1:49" s="53" customFormat="1" ht="12.75">
      <c r="A26" s="123"/>
      <c r="B26" s="151"/>
      <c r="C26" s="240"/>
      <c r="D26" s="152"/>
      <c r="E26" s="87"/>
      <c r="F26" s="153"/>
      <c r="G26" s="86"/>
      <c r="H26" s="155"/>
      <c r="I26" s="86"/>
      <c r="J26" s="86"/>
      <c r="K26" s="87"/>
      <c r="L26" s="156"/>
      <c r="M26" s="87"/>
      <c r="N26" s="91"/>
      <c r="O26" s="86"/>
      <c r="P26" s="157"/>
      <c r="Q26" s="89"/>
      <c r="R26" s="92"/>
      <c r="S26" s="88"/>
      <c r="T26" s="234"/>
      <c r="U26" s="235"/>
      <c r="V26" s="236"/>
      <c r="W26" s="158"/>
      <c r="X26" s="88"/>
      <c r="Y26" s="86"/>
      <c r="Z26" s="86"/>
      <c r="AA26" s="119"/>
      <c r="AB26" s="88"/>
      <c r="AC26" s="87"/>
      <c r="AD26" s="156"/>
      <c r="AE26" s="159"/>
      <c r="AF26" s="89"/>
      <c r="AG26" s="160"/>
      <c r="AH26" s="90"/>
      <c r="AI26" s="160"/>
      <c r="AJ26" s="161"/>
      <c r="AK26" s="153"/>
      <c r="AL26" s="90"/>
      <c r="AM26" s="153"/>
      <c r="AN26" s="90"/>
      <c r="AO26" s="93"/>
      <c r="AP26" s="162"/>
      <c r="AQ26" s="88"/>
      <c r="AR26" s="86"/>
      <c r="AS26" s="154"/>
      <c r="AT26" s="86"/>
      <c r="AU26" s="86"/>
      <c r="AV26" s="86"/>
      <c r="AW26" s="52"/>
    </row>
    <row r="27" spans="1:49" s="53" customFormat="1" ht="12.75">
      <c r="A27" s="123"/>
      <c r="B27" s="151"/>
      <c r="C27" s="240"/>
      <c r="D27" s="152"/>
      <c r="E27" s="87"/>
      <c r="F27" s="153"/>
      <c r="G27" s="86"/>
      <c r="H27" s="155"/>
      <c r="I27" s="86"/>
      <c r="J27" s="86"/>
      <c r="K27" s="87"/>
      <c r="L27" s="156"/>
      <c r="M27" s="87"/>
      <c r="N27" s="91"/>
      <c r="O27" s="86"/>
      <c r="P27" s="157"/>
      <c r="Q27" s="89"/>
      <c r="R27" s="92"/>
      <c r="S27" s="88"/>
      <c r="T27" s="234"/>
      <c r="U27" s="235"/>
      <c r="V27" s="236"/>
      <c r="W27" s="158"/>
      <c r="X27" s="88"/>
      <c r="Y27" s="86"/>
      <c r="Z27" s="86"/>
      <c r="AA27" s="119"/>
      <c r="AB27" s="88"/>
      <c r="AC27" s="87"/>
      <c r="AD27" s="156"/>
      <c r="AE27" s="159"/>
      <c r="AF27" s="89"/>
      <c r="AG27" s="160"/>
      <c r="AH27" s="90"/>
      <c r="AI27" s="160"/>
      <c r="AJ27" s="161"/>
      <c r="AK27" s="153"/>
      <c r="AL27" s="90"/>
      <c r="AM27" s="153"/>
      <c r="AN27" s="90"/>
      <c r="AO27" s="93"/>
      <c r="AP27" s="162"/>
      <c r="AQ27" s="88"/>
      <c r="AR27" s="86"/>
      <c r="AS27" s="154"/>
      <c r="AT27" s="86"/>
      <c r="AU27" s="86"/>
      <c r="AV27" s="86"/>
      <c r="AW27" s="52"/>
    </row>
    <row r="28" spans="1:49" s="53" customFormat="1" ht="12.75">
      <c r="A28" s="123"/>
      <c r="B28" s="151"/>
      <c r="C28" s="240"/>
      <c r="D28" s="152"/>
      <c r="E28" s="87"/>
      <c r="F28" s="153"/>
      <c r="G28" s="86"/>
      <c r="H28" s="155"/>
      <c r="I28" s="86"/>
      <c r="J28" s="86"/>
      <c r="K28" s="87"/>
      <c r="L28" s="156"/>
      <c r="M28" s="87"/>
      <c r="N28" s="91"/>
      <c r="O28" s="86"/>
      <c r="P28" s="157"/>
      <c r="Q28" s="89"/>
      <c r="R28" s="92"/>
      <c r="S28" s="88"/>
      <c r="T28" s="234"/>
      <c r="U28" s="235"/>
      <c r="V28" s="236"/>
      <c r="W28" s="158"/>
      <c r="X28" s="88"/>
      <c r="Y28" s="86"/>
      <c r="Z28" s="86"/>
      <c r="AA28" s="119"/>
      <c r="AB28" s="88"/>
      <c r="AC28" s="87"/>
      <c r="AD28" s="156"/>
      <c r="AE28" s="159"/>
      <c r="AF28" s="89"/>
      <c r="AG28" s="160"/>
      <c r="AH28" s="90"/>
      <c r="AI28" s="160"/>
      <c r="AJ28" s="161"/>
      <c r="AK28" s="153"/>
      <c r="AL28" s="90"/>
      <c r="AM28" s="153"/>
      <c r="AN28" s="90"/>
      <c r="AO28" s="93"/>
      <c r="AP28" s="162"/>
      <c r="AQ28" s="88"/>
      <c r="AR28" s="86"/>
      <c r="AS28" s="154"/>
      <c r="AT28" s="86"/>
      <c r="AU28" s="86"/>
      <c r="AV28" s="86"/>
      <c r="AW28" s="52"/>
    </row>
    <row r="29" spans="1:49" s="53" customFormat="1" ht="12.75">
      <c r="A29" s="123"/>
      <c r="B29" s="151"/>
      <c r="C29" s="240"/>
      <c r="D29" s="152"/>
      <c r="E29" s="87"/>
      <c r="F29" s="153"/>
      <c r="G29" s="86"/>
      <c r="H29" s="155"/>
      <c r="I29" s="86"/>
      <c r="J29" s="86"/>
      <c r="K29" s="87"/>
      <c r="L29" s="156"/>
      <c r="M29" s="87"/>
      <c r="N29" s="91"/>
      <c r="O29" s="86"/>
      <c r="P29" s="157"/>
      <c r="Q29" s="89"/>
      <c r="R29" s="92"/>
      <c r="S29" s="88"/>
      <c r="T29" s="234"/>
      <c r="U29" s="235"/>
      <c r="V29" s="236"/>
      <c r="W29" s="158"/>
      <c r="X29" s="88"/>
      <c r="Y29" s="86"/>
      <c r="Z29" s="86"/>
      <c r="AA29" s="119"/>
      <c r="AB29" s="88"/>
      <c r="AC29" s="87"/>
      <c r="AD29" s="156"/>
      <c r="AE29" s="159"/>
      <c r="AF29" s="89"/>
      <c r="AG29" s="160"/>
      <c r="AH29" s="90"/>
      <c r="AI29" s="160"/>
      <c r="AJ29" s="161"/>
      <c r="AK29" s="153"/>
      <c r="AL29" s="90"/>
      <c r="AM29" s="153"/>
      <c r="AN29" s="90"/>
      <c r="AO29" s="93"/>
      <c r="AP29" s="162"/>
      <c r="AQ29" s="88"/>
      <c r="AR29" s="86"/>
      <c r="AS29" s="154"/>
      <c r="AT29" s="86"/>
      <c r="AU29" s="86"/>
      <c r="AV29" s="86"/>
      <c r="AW29" s="52"/>
    </row>
    <row r="30" spans="1:49" s="53" customFormat="1" ht="12.75">
      <c r="A30" s="123"/>
      <c r="B30" s="151"/>
      <c r="C30" s="240"/>
      <c r="D30" s="152"/>
      <c r="E30" s="87"/>
      <c r="F30" s="153"/>
      <c r="G30" s="86"/>
      <c r="H30" s="155"/>
      <c r="I30" s="86"/>
      <c r="J30" s="86"/>
      <c r="K30" s="87"/>
      <c r="L30" s="156"/>
      <c r="M30" s="87"/>
      <c r="N30" s="91"/>
      <c r="O30" s="86"/>
      <c r="P30" s="157"/>
      <c r="Q30" s="89"/>
      <c r="R30" s="92"/>
      <c r="S30" s="88"/>
      <c r="T30" s="234"/>
      <c r="U30" s="235"/>
      <c r="V30" s="236"/>
      <c r="W30" s="158"/>
      <c r="X30" s="88"/>
      <c r="Y30" s="86"/>
      <c r="Z30" s="86"/>
      <c r="AA30" s="119"/>
      <c r="AB30" s="88"/>
      <c r="AC30" s="87"/>
      <c r="AD30" s="156"/>
      <c r="AE30" s="159"/>
      <c r="AF30" s="89"/>
      <c r="AG30" s="160"/>
      <c r="AH30" s="90"/>
      <c r="AI30" s="160"/>
      <c r="AJ30" s="161"/>
      <c r="AK30" s="153"/>
      <c r="AL30" s="90"/>
      <c r="AM30" s="153"/>
      <c r="AN30" s="90"/>
      <c r="AO30" s="93"/>
      <c r="AP30" s="162"/>
      <c r="AQ30" s="88"/>
      <c r="AR30" s="86"/>
      <c r="AS30" s="154"/>
      <c r="AT30" s="86"/>
      <c r="AU30" s="86"/>
      <c r="AV30" s="86"/>
      <c r="AW30" s="52"/>
    </row>
    <row r="31" spans="1:49" s="53" customFormat="1" ht="12.75">
      <c r="A31" s="123"/>
      <c r="B31" s="151"/>
      <c r="C31" s="240"/>
      <c r="D31" s="152"/>
      <c r="E31" s="87"/>
      <c r="F31" s="153"/>
      <c r="G31" s="86"/>
      <c r="H31" s="155"/>
      <c r="I31" s="86"/>
      <c r="J31" s="86"/>
      <c r="K31" s="87"/>
      <c r="L31" s="156"/>
      <c r="M31" s="87"/>
      <c r="N31" s="91"/>
      <c r="O31" s="86"/>
      <c r="P31" s="157"/>
      <c r="Q31" s="89"/>
      <c r="R31" s="92"/>
      <c r="S31" s="88"/>
      <c r="T31" s="234"/>
      <c r="U31" s="235"/>
      <c r="V31" s="236"/>
      <c r="W31" s="158"/>
      <c r="X31" s="88"/>
      <c r="Y31" s="86"/>
      <c r="Z31" s="86"/>
      <c r="AA31" s="119"/>
      <c r="AB31" s="88"/>
      <c r="AC31" s="87"/>
      <c r="AD31" s="156"/>
      <c r="AE31" s="159"/>
      <c r="AF31" s="89"/>
      <c r="AG31" s="160"/>
      <c r="AH31" s="90"/>
      <c r="AI31" s="160"/>
      <c r="AJ31" s="161"/>
      <c r="AK31" s="153"/>
      <c r="AL31" s="90"/>
      <c r="AM31" s="153"/>
      <c r="AN31" s="90"/>
      <c r="AO31" s="93"/>
      <c r="AP31" s="162"/>
      <c r="AQ31" s="88"/>
      <c r="AR31" s="86"/>
      <c r="AS31" s="154"/>
      <c r="AT31" s="86"/>
      <c r="AU31" s="86"/>
      <c r="AV31" s="86"/>
      <c r="AW31" s="52"/>
    </row>
    <row r="32" spans="1:49" s="53" customFormat="1" ht="12.75">
      <c r="A32" s="123"/>
      <c r="B32" s="151"/>
      <c r="C32" s="240"/>
      <c r="D32" s="152"/>
      <c r="E32" s="87"/>
      <c r="F32" s="153"/>
      <c r="G32" s="86"/>
      <c r="H32" s="155"/>
      <c r="I32" s="86"/>
      <c r="J32" s="86"/>
      <c r="K32" s="87"/>
      <c r="L32" s="156"/>
      <c r="M32" s="87"/>
      <c r="N32" s="91"/>
      <c r="O32" s="86"/>
      <c r="P32" s="157"/>
      <c r="Q32" s="89"/>
      <c r="R32" s="92"/>
      <c r="S32" s="88"/>
      <c r="T32" s="234"/>
      <c r="U32" s="235"/>
      <c r="V32" s="236"/>
      <c r="W32" s="158"/>
      <c r="X32" s="88"/>
      <c r="Y32" s="86"/>
      <c r="Z32" s="86"/>
      <c r="AA32" s="119"/>
      <c r="AB32" s="88"/>
      <c r="AC32" s="87"/>
      <c r="AD32" s="156"/>
      <c r="AE32" s="159"/>
      <c r="AF32" s="89"/>
      <c r="AG32" s="160"/>
      <c r="AH32" s="90"/>
      <c r="AI32" s="160"/>
      <c r="AJ32" s="161"/>
      <c r="AK32" s="153"/>
      <c r="AL32" s="90"/>
      <c r="AM32" s="153"/>
      <c r="AN32" s="90"/>
      <c r="AO32" s="93"/>
      <c r="AP32" s="162"/>
      <c r="AQ32" s="88"/>
      <c r="AR32" s="86"/>
      <c r="AS32" s="154"/>
      <c r="AT32" s="86"/>
      <c r="AU32" s="86"/>
      <c r="AV32" s="86"/>
      <c r="AW32" s="52"/>
    </row>
    <row r="33" spans="1:49" s="53" customFormat="1" ht="12.75">
      <c r="A33" s="123"/>
      <c r="B33" s="151"/>
      <c r="C33" s="240"/>
      <c r="D33" s="152"/>
      <c r="E33" s="87"/>
      <c r="F33" s="153"/>
      <c r="G33" s="86"/>
      <c r="H33" s="155"/>
      <c r="I33" s="86"/>
      <c r="J33" s="86"/>
      <c r="K33" s="87"/>
      <c r="L33" s="156"/>
      <c r="M33" s="87"/>
      <c r="N33" s="91"/>
      <c r="O33" s="86"/>
      <c r="P33" s="157"/>
      <c r="Q33" s="89"/>
      <c r="R33" s="92"/>
      <c r="S33" s="88"/>
      <c r="T33" s="234"/>
      <c r="U33" s="235"/>
      <c r="V33" s="236"/>
      <c r="W33" s="158"/>
      <c r="X33" s="88"/>
      <c r="Y33" s="86"/>
      <c r="Z33" s="86"/>
      <c r="AA33" s="119"/>
      <c r="AB33" s="88"/>
      <c r="AC33" s="87"/>
      <c r="AD33" s="156"/>
      <c r="AE33" s="159"/>
      <c r="AF33" s="89"/>
      <c r="AG33" s="160"/>
      <c r="AH33" s="90"/>
      <c r="AI33" s="160"/>
      <c r="AJ33" s="161"/>
      <c r="AK33" s="153"/>
      <c r="AL33" s="90"/>
      <c r="AM33" s="153"/>
      <c r="AN33" s="90"/>
      <c r="AO33" s="93"/>
      <c r="AP33" s="162"/>
      <c r="AQ33" s="88"/>
      <c r="AR33" s="86"/>
      <c r="AS33" s="154"/>
      <c r="AT33" s="86"/>
      <c r="AU33" s="86"/>
      <c r="AV33" s="86"/>
      <c r="AW33" s="52"/>
    </row>
    <row r="34" spans="1:49" s="53" customFormat="1" ht="12.75">
      <c r="A34" s="123"/>
      <c r="B34" s="151"/>
      <c r="C34" s="240"/>
      <c r="D34" s="152"/>
      <c r="E34" s="87"/>
      <c r="F34" s="153"/>
      <c r="G34" s="86"/>
      <c r="H34" s="155"/>
      <c r="I34" s="86"/>
      <c r="J34" s="86"/>
      <c r="K34" s="87"/>
      <c r="L34" s="156"/>
      <c r="M34" s="87"/>
      <c r="N34" s="91"/>
      <c r="O34" s="86"/>
      <c r="P34" s="157"/>
      <c r="Q34" s="89"/>
      <c r="R34" s="92"/>
      <c r="S34" s="88"/>
      <c r="T34" s="234"/>
      <c r="U34" s="235"/>
      <c r="V34" s="236"/>
      <c r="W34" s="158"/>
      <c r="X34" s="88"/>
      <c r="Y34" s="86"/>
      <c r="Z34" s="86"/>
      <c r="AA34" s="119"/>
      <c r="AB34" s="88"/>
      <c r="AC34" s="87"/>
      <c r="AD34" s="156"/>
      <c r="AE34" s="159"/>
      <c r="AF34" s="89"/>
      <c r="AG34" s="160"/>
      <c r="AH34" s="90"/>
      <c r="AI34" s="160"/>
      <c r="AJ34" s="161"/>
      <c r="AK34" s="153"/>
      <c r="AL34" s="90"/>
      <c r="AM34" s="153"/>
      <c r="AN34" s="90"/>
      <c r="AO34" s="93"/>
      <c r="AP34" s="162"/>
      <c r="AQ34" s="88"/>
      <c r="AR34" s="86"/>
      <c r="AS34" s="154"/>
      <c r="AT34" s="86"/>
      <c r="AU34" s="86"/>
      <c r="AV34" s="86"/>
      <c r="AW34" s="52"/>
    </row>
    <row r="35" spans="1:49" s="53" customFormat="1" ht="12.75">
      <c r="A35" s="123"/>
      <c r="B35" s="151"/>
      <c r="C35" s="240"/>
      <c r="D35" s="152"/>
      <c r="E35" s="87"/>
      <c r="F35" s="153"/>
      <c r="G35" s="86"/>
      <c r="H35" s="155"/>
      <c r="I35" s="86"/>
      <c r="J35" s="86"/>
      <c r="K35" s="87"/>
      <c r="L35" s="156"/>
      <c r="M35" s="87"/>
      <c r="N35" s="91"/>
      <c r="O35" s="86"/>
      <c r="P35" s="157"/>
      <c r="Q35" s="89"/>
      <c r="R35" s="92"/>
      <c r="S35" s="88"/>
      <c r="T35" s="234"/>
      <c r="U35" s="235"/>
      <c r="V35" s="236"/>
      <c r="W35" s="158"/>
      <c r="X35" s="88"/>
      <c r="Y35" s="86"/>
      <c r="Z35" s="86"/>
      <c r="AA35" s="119"/>
      <c r="AB35" s="88"/>
      <c r="AC35" s="87"/>
      <c r="AD35" s="156"/>
      <c r="AE35" s="159"/>
      <c r="AF35" s="89"/>
      <c r="AG35" s="160"/>
      <c r="AH35" s="90"/>
      <c r="AI35" s="160"/>
      <c r="AJ35" s="161"/>
      <c r="AK35" s="153"/>
      <c r="AL35" s="90"/>
      <c r="AM35" s="153"/>
      <c r="AN35" s="90"/>
      <c r="AO35" s="93"/>
      <c r="AP35" s="162"/>
      <c r="AQ35" s="88"/>
      <c r="AR35" s="86"/>
      <c r="AS35" s="154"/>
      <c r="AT35" s="86"/>
      <c r="AU35" s="86"/>
      <c r="AV35" s="86"/>
      <c r="AW35" s="52"/>
    </row>
    <row r="36" spans="1:49" s="53" customFormat="1" ht="12.75">
      <c r="A36" s="123"/>
      <c r="B36" s="151"/>
      <c r="C36" s="240"/>
      <c r="D36" s="152"/>
      <c r="E36" s="87"/>
      <c r="F36" s="153"/>
      <c r="G36" s="86"/>
      <c r="H36" s="155"/>
      <c r="I36" s="86"/>
      <c r="J36" s="86"/>
      <c r="K36" s="87"/>
      <c r="L36" s="156"/>
      <c r="M36" s="87"/>
      <c r="N36" s="91"/>
      <c r="O36" s="86"/>
      <c r="P36" s="157"/>
      <c r="Q36" s="89"/>
      <c r="R36" s="92"/>
      <c r="S36" s="88"/>
      <c r="T36" s="234"/>
      <c r="U36" s="235"/>
      <c r="V36" s="236"/>
      <c r="W36" s="158"/>
      <c r="X36" s="88"/>
      <c r="Y36" s="86"/>
      <c r="Z36" s="86"/>
      <c r="AA36" s="119"/>
      <c r="AB36" s="88"/>
      <c r="AC36" s="87"/>
      <c r="AD36" s="156"/>
      <c r="AE36" s="159"/>
      <c r="AF36" s="89"/>
      <c r="AG36" s="160"/>
      <c r="AH36" s="90"/>
      <c r="AI36" s="160"/>
      <c r="AJ36" s="161"/>
      <c r="AK36" s="153"/>
      <c r="AL36" s="90"/>
      <c r="AM36" s="153"/>
      <c r="AN36" s="90"/>
      <c r="AO36" s="93"/>
      <c r="AP36" s="162"/>
      <c r="AQ36" s="88"/>
      <c r="AR36" s="86"/>
      <c r="AS36" s="154"/>
      <c r="AT36" s="86"/>
      <c r="AU36" s="86"/>
      <c r="AV36" s="86"/>
      <c r="AW36" s="52"/>
    </row>
    <row r="37" spans="1:49" s="53" customFormat="1" ht="12.75">
      <c r="A37" s="123"/>
      <c r="B37" s="151"/>
      <c r="C37" s="240"/>
      <c r="D37" s="152"/>
      <c r="E37" s="87"/>
      <c r="F37" s="153"/>
      <c r="G37" s="86"/>
      <c r="H37" s="155"/>
      <c r="I37" s="86"/>
      <c r="J37" s="86"/>
      <c r="K37" s="87"/>
      <c r="L37" s="156"/>
      <c r="M37" s="87"/>
      <c r="N37" s="91"/>
      <c r="O37" s="86"/>
      <c r="P37" s="157"/>
      <c r="Q37" s="89"/>
      <c r="R37" s="92"/>
      <c r="S37" s="88"/>
      <c r="T37" s="234"/>
      <c r="U37" s="235"/>
      <c r="V37" s="236"/>
      <c r="W37" s="158"/>
      <c r="X37" s="88"/>
      <c r="Y37" s="86"/>
      <c r="Z37" s="86"/>
      <c r="AA37" s="119"/>
      <c r="AB37" s="88"/>
      <c r="AC37" s="87"/>
      <c r="AD37" s="156"/>
      <c r="AE37" s="159"/>
      <c r="AF37" s="89"/>
      <c r="AG37" s="160"/>
      <c r="AH37" s="90"/>
      <c r="AI37" s="160"/>
      <c r="AJ37" s="161"/>
      <c r="AK37" s="153"/>
      <c r="AL37" s="90"/>
      <c r="AM37" s="153"/>
      <c r="AN37" s="90"/>
      <c r="AO37" s="93"/>
      <c r="AP37" s="162"/>
      <c r="AQ37" s="88"/>
      <c r="AR37" s="86"/>
      <c r="AS37" s="154"/>
      <c r="AT37" s="86"/>
      <c r="AU37" s="86"/>
      <c r="AV37" s="86"/>
      <c r="AW37" s="52"/>
    </row>
    <row r="38" spans="1:49" s="53" customFormat="1" ht="12.75">
      <c r="A38" s="123"/>
      <c r="B38" s="151"/>
      <c r="C38" s="240"/>
      <c r="D38" s="152"/>
      <c r="E38" s="87"/>
      <c r="F38" s="153"/>
      <c r="G38" s="86"/>
      <c r="H38" s="155"/>
      <c r="I38" s="86"/>
      <c r="J38" s="86"/>
      <c r="K38" s="87"/>
      <c r="L38" s="156"/>
      <c r="M38" s="87"/>
      <c r="N38" s="91"/>
      <c r="O38" s="86"/>
      <c r="P38" s="157"/>
      <c r="Q38" s="89"/>
      <c r="R38" s="92"/>
      <c r="S38" s="88"/>
      <c r="T38" s="234"/>
      <c r="U38" s="235"/>
      <c r="V38" s="236"/>
      <c r="W38" s="158"/>
      <c r="X38" s="88"/>
      <c r="Y38" s="86"/>
      <c r="Z38" s="86"/>
      <c r="AA38" s="119"/>
      <c r="AB38" s="88"/>
      <c r="AC38" s="87"/>
      <c r="AD38" s="156"/>
      <c r="AE38" s="159"/>
      <c r="AF38" s="89"/>
      <c r="AG38" s="160"/>
      <c r="AH38" s="90"/>
      <c r="AI38" s="160"/>
      <c r="AJ38" s="161"/>
      <c r="AK38" s="153"/>
      <c r="AL38" s="90"/>
      <c r="AM38" s="153"/>
      <c r="AN38" s="90"/>
      <c r="AO38" s="93"/>
      <c r="AP38" s="162"/>
      <c r="AQ38" s="88"/>
      <c r="AR38" s="86"/>
      <c r="AS38" s="154"/>
      <c r="AT38" s="86"/>
      <c r="AU38" s="86"/>
      <c r="AV38" s="86"/>
      <c r="AW38" s="52"/>
    </row>
    <row r="39" spans="1:49" s="53" customFormat="1" ht="12.75">
      <c r="A39" s="123"/>
      <c r="B39" s="151"/>
      <c r="C39" s="240"/>
      <c r="D39" s="152"/>
      <c r="E39" s="87"/>
      <c r="F39" s="153"/>
      <c r="G39" s="86"/>
      <c r="H39" s="155"/>
      <c r="I39" s="86"/>
      <c r="J39" s="86"/>
      <c r="K39" s="87"/>
      <c r="L39" s="156"/>
      <c r="M39" s="87"/>
      <c r="N39" s="91"/>
      <c r="O39" s="86"/>
      <c r="P39" s="157"/>
      <c r="Q39" s="89"/>
      <c r="R39" s="92"/>
      <c r="S39" s="88"/>
      <c r="T39" s="234"/>
      <c r="U39" s="235"/>
      <c r="V39" s="236"/>
      <c r="W39" s="158"/>
      <c r="X39" s="88"/>
      <c r="Y39" s="86"/>
      <c r="Z39" s="86"/>
      <c r="AA39" s="119"/>
      <c r="AB39" s="88"/>
      <c r="AC39" s="87"/>
      <c r="AD39" s="156"/>
      <c r="AE39" s="159"/>
      <c r="AF39" s="89"/>
      <c r="AG39" s="160"/>
      <c r="AH39" s="90"/>
      <c r="AI39" s="160"/>
      <c r="AJ39" s="161"/>
      <c r="AK39" s="153"/>
      <c r="AL39" s="90"/>
      <c r="AM39" s="153"/>
      <c r="AN39" s="90"/>
      <c r="AO39" s="93"/>
      <c r="AP39" s="162"/>
      <c r="AQ39" s="88"/>
      <c r="AR39" s="86"/>
      <c r="AS39" s="154"/>
      <c r="AT39" s="86"/>
      <c r="AU39" s="86"/>
      <c r="AV39" s="86"/>
      <c r="AW39" s="52"/>
    </row>
    <row r="40" spans="1:49" s="53" customFormat="1" ht="12.75">
      <c r="A40" s="123"/>
      <c r="B40" s="151"/>
      <c r="C40" s="240"/>
      <c r="D40" s="152"/>
      <c r="E40" s="87"/>
      <c r="F40" s="153"/>
      <c r="G40" s="86"/>
      <c r="H40" s="155"/>
      <c r="I40" s="86"/>
      <c r="J40" s="86"/>
      <c r="K40" s="87"/>
      <c r="L40" s="156"/>
      <c r="M40" s="87"/>
      <c r="N40" s="91"/>
      <c r="O40" s="86"/>
      <c r="P40" s="157"/>
      <c r="Q40" s="89"/>
      <c r="R40" s="92"/>
      <c r="S40" s="88"/>
      <c r="T40" s="234"/>
      <c r="U40" s="235"/>
      <c r="V40" s="236"/>
      <c r="W40" s="158"/>
      <c r="X40" s="88"/>
      <c r="Y40" s="86"/>
      <c r="Z40" s="86"/>
      <c r="AA40" s="119"/>
      <c r="AB40" s="88"/>
      <c r="AC40" s="87"/>
      <c r="AD40" s="156"/>
      <c r="AE40" s="159"/>
      <c r="AF40" s="89"/>
      <c r="AG40" s="160"/>
      <c r="AH40" s="90"/>
      <c r="AI40" s="160"/>
      <c r="AJ40" s="161"/>
      <c r="AK40" s="153"/>
      <c r="AL40" s="90"/>
      <c r="AM40" s="153"/>
      <c r="AN40" s="90"/>
      <c r="AO40" s="93"/>
      <c r="AP40" s="162"/>
      <c r="AQ40" s="88"/>
      <c r="AR40" s="86"/>
      <c r="AS40" s="154"/>
      <c r="AT40" s="86"/>
      <c r="AU40" s="86"/>
      <c r="AV40" s="86"/>
      <c r="AW40" s="52"/>
    </row>
    <row r="41" spans="1:49" s="53" customFormat="1" ht="12.75">
      <c r="A41" s="123"/>
      <c r="B41" s="151"/>
      <c r="C41" s="240"/>
      <c r="D41" s="152"/>
      <c r="E41" s="87"/>
      <c r="F41" s="153"/>
      <c r="G41" s="86"/>
      <c r="H41" s="155"/>
      <c r="I41" s="86"/>
      <c r="J41" s="86"/>
      <c r="K41" s="87"/>
      <c r="L41" s="156"/>
      <c r="M41" s="87"/>
      <c r="N41" s="91"/>
      <c r="O41" s="86"/>
      <c r="P41" s="157"/>
      <c r="Q41" s="89"/>
      <c r="R41" s="92"/>
      <c r="S41" s="88"/>
      <c r="T41" s="234"/>
      <c r="U41" s="235"/>
      <c r="V41" s="236"/>
      <c r="W41" s="158"/>
      <c r="X41" s="88"/>
      <c r="Y41" s="86"/>
      <c r="Z41" s="86"/>
      <c r="AA41" s="119"/>
      <c r="AB41" s="88"/>
      <c r="AC41" s="87"/>
      <c r="AD41" s="156"/>
      <c r="AE41" s="159"/>
      <c r="AF41" s="89"/>
      <c r="AG41" s="160"/>
      <c r="AH41" s="90"/>
      <c r="AI41" s="160"/>
      <c r="AJ41" s="161"/>
      <c r="AK41" s="153"/>
      <c r="AL41" s="90"/>
      <c r="AM41" s="153"/>
      <c r="AN41" s="90"/>
      <c r="AO41" s="93"/>
      <c r="AP41" s="162"/>
      <c r="AQ41" s="88"/>
      <c r="AR41" s="86"/>
      <c r="AS41" s="154"/>
      <c r="AT41" s="86"/>
      <c r="AU41" s="86"/>
      <c r="AV41" s="86"/>
      <c r="AW41" s="52"/>
    </row>
    <row r="42" spans="1:49" s="53" customFormat="1" ht="12.75">
      <c r="A42" s="123"/>
      <c r="B42" s="151"/>
      <c r="C42" s="240"/>
      <c r="D42" s="152"/>
      <c r="E42" s="87"/>
      <c r="F42" s="153"/>
      <c r="G42" s="86"/>
      <c r="H42" s="155"/>
      <c r="I42" s="86"/>
      <c r="J42" s="86"/>
      <c r="K42" s="87"/>
      <c r="L42" s="156"/>
      <c r="M42" s="87"/>
      <c r="N42" s="91"/>
      <c r="O42" s="86"/>
      <c r="P42" s="157"/>
      <c r="Q42" s="89"/>
      <c r="R42" s="92"/>
      <c r="S42" s="88"/>
      <c r="T42" s="234"/>
      <c r="U42" s="235"/>
      <c r="V42" s="236"/>
      <c r="W42" s="158"/>
      <c r="X42" s="88"/>
      <c r="Y42" s="86"/>
      <c r="Z42" s="86"/>
      <c r="AA42" s="119"/>
      <c r="AB42" s="88"/>
      <c r="AC42" s="87"/>
      <c r="AD42" s="156"/>
      <c r="AE42" s="159"/>
      <c r="AF42" s="89"/>
      <c r="AG42" s="160"/>
      <c r="AH42" s="90"/>
      <c r="AI42" s="160"/>
      <c r="AJ42" s="161"/>
      <c r="AK42" s="153"/>
      <c r="AL42" s="90"/>
      <c r="AM42" s="153"/>
      <c r="AN42" s="90"/>
      <c r="AO42" s="93"/>
      <c r="AP42" s="162"/>
      <c r="AQ42" s="88"/>
      <c r="AR42" s="86"/>
      <c r="AS42" s="154"/>
      <c r="AT42" s="86"/>
      <c r="AU42" s="86"/>
      <c r="AV42" s="86"/>
      <c r="AW42" s="52"/>
    </row>
    <row r="43" spans="1:49" s="53" customFormat="1" ht="12.75">
      <c r="A43" s="123"/>
      <c r="B43" s="151"/>
      <c r="C43" s="240"/>
      <c r="D43" s="152"/>
      <c r="E43" s="87"/>
      <c r="F43" s="153"/>
      <c r="G43" s="86"/>
      <c r="H43" s="155"/>
      <c r="I43" s="86"/>
      <c r="J43" s="86"/>
      <c r="K43" s="87"/>
      <c r="L43" s="156"/>
      <c r="M43" s="87"/>
      <c r="N43" s="91"/>
      <c r="O43" s="86"/>
      <c r="P43" s="157"/>
      <c r="Q43" s="89"/>
      <c r="R43" s="92"/>
      <c r="S43" s="88"/>
      <c r="T43" s="234"/>
      <c r="U43" s="235"/>
      <c r="V43" s="236"/>
      <c r="W43" s="158"/>
      <c r="X43" s="88"/>
      <c r="Y43" s="86"/>
      <c r="Z43" s="86"/>
      <c r="AA43" s="119"/>
      <c r="AB43" s="88"/>
      <c r="AC43" s="87"/>
      <c r="AD43" s="156"/>
      <c r="AE43" s="159"/>
      <c r="AF43" s="89"/>
      <c r="AG43" s="160"/>
      <c r="AH43" s="90"/>
      <c r="AI43" s="160"/>
      <c r="AJ43" s="161"/>
      <c r="AK43" s="153"/>
      <c r="AL43" s="90"/>
      <c r="AM43" s="153"/>
      <c r="AN43" s="90"/>
      <c r="AO43" s="93"/>
      <c r="AP43" s="162"/>
      <c r="AQ43" s="88"/>
      <c r="AR43" s="86"/>
      <c r="AS43" s="154"/>
      <c r="AT43" s="86"/>
      <c r="AU43" s="86"/>
      <c r="AV43" s="86"/>
      <c r="AW43" s="52"/>
    </row>
    <row r="44" spans="1:49" s="53" customFormat="1" ht="12.75">
      <c r="A44" s="123"/>
      <c r="B44" s="151"/>
      <c r="C44" s="240"/>
      <c r="D44" s="152"/>
      <c r="E44" s="87"/>
      <c r="F44" s="153"/>
      <c r="G44" s="86"/>
      <c r="H44" s="155"/>
      <c r="I44" s="86"/>
      <c r="J44" s="86"/>
      <c r="K44" s="87"/>
      <c r="L44" s="156"/>
      <c r="M44" s="87"/>
      <c r="N44" s="91"/>
      <c r="O44" s="86"/>
      <c r="P44" s="157"/>
      <c r="Q44" s="89"/>
      <c r="R44" s="92"/>
      <c r="S44" s="88"/>
      <c r="T44" s="234"/>
      <c r="U44" s="235"/>
      <c r="V44" s="236"/>
      <c r="W44" s="158"/>
      <c r="X44" s="88"/>
      <c r="Y44" s="86"/>
      <c r="Z44" s="86"/>
      <c r="AA44" s="119"/>
      <c r="AB44" s="88"/>
      <c r="AC44" s="87"/>
      <c r="AD44" s="156"/>
      <c r="AE44" s="159"/>
      <c r="AF44" s="89"/>
      <c r="AG44" s="160"/>
      <c r="AH44" s="90"/>
      <c r="AI44" s="160"/>
      <c r="AJ44" s="161"/>
      <c r="AK44" s="153"/>
      <c r="AL44" s="90"/>
      <c r="AM44" s="153"/>
      <c r="AN44" s="90"/>
      <c r="AO44" s="93"/>
      <c r="AP44" s="162"/>
      <c r="AQ44" s="88"/>
      <c r="AR44" s="86"/>
      <c r="AS44" s="154"/>
      <c r="AT44" s="86"/>
      <c r="AU44" s="86"/>
      <c r="AV44" s="86"/>
      <c r="AW44" s="52"/>
    </row>
    <row r="45" spans="1:49" s="53" customFormat="1" ht="12.75">
      <c r="A45" s="123"/>
      <c r="B45" s="151"/>
      <c r="C45" s="240"/>
      <c r="D45" s="152"/>
      <c r="E45" s="87"/>
      <c r="F45" s="153"/>
      <c r="G45" s="86"/>
      <c r="H45" s="155"/>
      <c r="I45" s="86"/>
      <c r="J45" s="86"/>
      <c r="K45" s="87"/>
      <c r="L45" s="156"/>
      <c r="M45" s="87"/>
      <c r="N45" s="91"/>
      <c r="O45" s="86"/>
      <c r="P45" s="157"/>
      <c r="Q45" s="89"/>
      <c r="R45" s="92"/>
      <c r="S45" s="88"/>
      <c r="T45" s="234"/>
      <c r="U45" s="235"/>
      <c r="V45" s="236"/>
      <c r="W45" s="158"/>
      <c r="X45" s="88"/>
      <c r="Y45" s="86"/>
      <c r="Z45" s="86"/>
      <c r="AA45" s="119"/>
      <c r="AB45" s="88"/>
      <c r="AC45" s="87"/>
      <c r="AD45" s="156"/>
      <c r="AE45" s="159"/>
      <c r="AF45" s="89"/>
      <c r="AG45" s="160"/>
      <c r="AH45" s="90"/>
      <c r="AI45" s="160"/>
      <c r="AJ45" s="161"/>
      <c r="AK45" s="153"/>
      <c r="AL45" s="90"/>
      <c r="AM45" s="153"/>
      <c r="AN45" s="90"/>
      <c r="AO45" s="93"/>
      <c r="AP45" s="162"/>
      <c r="AQ45" s="88"/>
      <c r="AR45" s="86"/>
      <c r="AS45" s="154"/>
      <c r="AT45" s="86"/>
      <c r="AU45" s="86"/>
      <c r="AV45" s="86"/>
      <c r="AW45" s="52"/>
    </row>
    <row r="46" spans="1:49" s="53" customFormat="1" ht="12.75">
      <c r="A46" s="123"/>
      <c r="B46" s="151"/>
      <c r="C46" s="240"/>
      <c r="D46" s="152"/>
      <c r="E46" s="87"/>
      <c r="F46" s="153"/>
      <c r="G46" s="86"/>
      <c r="H46" s="155"/>
      <c r="I46" s="86"/>
      <c r="J46" s="86"/>
      <c r="K46" s="87"/>
      <c r="L46" s="156"/>
      <c r="M46" s="87"/>
      <c r="N46" s="91"/>
      <c r="O46" s="86"/>
      <c r="P46" s="157"/>
      <c r="Q46" s="89"/>
      <c r="R46" s="92"/>
      <c r="S46" s="88"/>
      <c r="T46" s="234"/>
      <c r="U46" s="235"/>
      <c r="V46" s="236"/>
      <c r="W46" s="158"/>
      <c r="X46" s="88"/>
      <c r="Y46" s="86"/>
      <c r="Z46" s="86"/>
      <c r="AA46" s="119"/>
      <c r="AB46" s="88"/>
      <c r="AC46" s="87"/>
      <c r="AD46" s="156"/>
      <c r="AE46" s="159"/>
      <c r="AF46" s="89"/>
      <c r="AG46" s="160"/>
      <c r="AH46" s="90"/>
      <c r="AI46" s="160"/>
      <c r="AJ46" s="161"/>
      <c r="AK46" s="153"/>
      <c r="AL46" s="90"/>
      <c r="AM46" s="153"/>
      <c r="AN46" s="90"/>
      <c r="AO46" s="93"/>
      <c r="AP46" s="162"/>
      <c r="AQ46" s="88"/>
      <c r="AR46" s="86"/>
      <c r="AS46" s="154"/>
      <c r="AT46" s="86"/>
      <c r="AU46" s="86"/>
      <c r="AV46" s="86"/>
      <c r="AW46" s="52"/>
    </row>
    <row r="47" spans="1:49" s="53" customFormat="1" ht="12.75">
      <c r="A47" s="123"/>
      <c r="B47" s="151"/>
      <c r="C47" s="240"/>
      <c r="D47" s="152"/>
      <c r="E47" s="87"/>
      <c r="F47" s="153"/>
      <c r="G47" s="86"/>
      <c r="H47" s="155"/>
      <c r="I47" s="86"/>
      <c r="J47" s="86"/>
      <c r="K47" s="87"/>
      <c r="L47" s="156"/>
      <c r="M47" s="87"/>
      <c r="N47" s="91"/>
      <c r="O47" s="86"/>
      <c r="P47" s="157"/>
      <c r="Q47" s="89"/>
      <c r="R47" s="92"/>
      <c r="S47" s="88"/>
      <c r="T47" s="234"/>
      <c r="U47" s="235"/>
      <c r="V47" s="236"/>
      <c r="W47" s="158"/>
      <c r="X47" s="88"/>
      <c r="Y47" s="86"/>
      <c r="Z47" s="86"/>
      <c r="AA47" s="119"/>
      <c r="AB47" s="88"/>
      <c r="AC47" s="87"/>
      <c r="AD47" s="156"/>
      <c r="AE47" s="159"/>
      <c r="AF47" s="89"/>
      <c r="AG47" s="160"/>
      <c r="AH47" s="90"/>
      <c r="AI47" s="160"/>
      <c r="AJ47" s="161"/>
      <c r="AK47" s="153"/>
      <c r="AL47" s="90"/>
      <c r="AM47" s="153"/>
      <c r="AN47" s="90"/>
      <c r="AO47" s="93"/>
      <c r="AP47" s="162"/>
      <c r="AQ47" s="88"/>
      <c r="AR47" s="86"/>
      <c r="AS47" s="154"/>
      <c r="AT47" s="86"/>
      <c r="AU47" s="86"/>
      <c r="AV47" s="86"/>
      <c r="AW47" s="52"/>
    </row>
    <row r="48" spans="1:49" s="53" customFormat="1" ht="12.75">
      <c r="A48" s="123"/>
      <c r="B48" s="151"/>
      <c r="C48" s="240"/>
      <c r="D48" s="152"/>
      <c r="E48" s="87"/>
      <c r="F48" s="153"/>
      <c r="G48" s="86"/>
      <c r="H48" s="155"/>
      <c r="I48" s="86"/>
      <c r="J48" s="86"/>
      <c r="K48" s="87"/>
      <c r="L48" s="156"/>
      <c r="M48" s="87"/>
      <c r="N48" s="91"/>
      <c r="O48" s="86"/>
      <c r="P48" s="157"/>
      <c r="Q48" s="89"/>
      <c r="R48" s="92"/>
      <c r="S48" s="88"/>
      <c r="T48" s="234"/>
      <c r="U48" s="235"/>
      <c r="V48" s="236"/>
      <c r="W48" s="158"/>
      <c r="X48" s="88"/>
      <c r="Y48" s="86"/>
      <c r="Z48" s="86"/>
      <c r="AA48" s="119"/>
      <c r="AB48" s="88"/>
      <c r="AC48" s="87"/>
      <c r="AD48" s="156"/>
      <c r="AE48" s="159"/>
      <c r="AF48" s="89"/>
      <c r="AG48" s="160"/>
      <c r="AH48" s="90"/>
      <c r="AI48" s="160"/>
      <c r="AJ48" s="161"/>
      <c r="AK48" s="153"/>
      <c r="AL48" s="90"/>
      <c r="AM48" s="153"/>
      <c r="AN48" s="90"/>
      <c r="AO48" s="93"/>
      <c r="AP48" s="162"/>
      <c r="AQ48" s="88"/>
      <c r="AR48" s="86"/>
      <c r="AS48" s="154"/>
      <c r="AT48" s="86"/>
      <c r="AU48" s="86"/>
      <c r="AV48" s="86"/>
      <c r="AW48" s="52"/>
    </row>
    <row r="49" spans="1:49" s="53" customFormat="1" ht="12.75">
      <c r="A49" s="123"/>
      <c r="B49" s="151"/>
      <c r="C49" s="240"/>
      <c r="D49" s="152"/>
      <c r="E49" s="87"/>
      <c r="F49" s="153"/>
      <c r="G49" s="86"/>
      <c r="H49" s="155"/>
      <c r="I49" s="86"/>
      <c r="J49" s="86"/>
      <c r="K49" s="87"/>
      <c r="L49" s="156"/>
      <c r="M49" s="87"/>
      <c r="N49" s="91"/>
      <c r="O49" s="86"/>
      <c r="P49" s="157"/>
      <c r="Q49" s="89"/>
      <c r="R49" s="92"/>
      <c r="S49" s="88"/>
      <c r="T49" s="234"/>
      <c r="U49" s="235"/>
      <c r="V49" s="236"/>
      <c r="W49" s="158"/>
      <c r="X49" s="88"/>
      <c r="Y49" s="86"/>
      <c r="Z49" s="86"/>
      <c r="AA49" s="119"/>
      <c r="AB49" s="88"/>
      <c r="AC49" s="87"/>
      <c r="AD49" s="156"/>
      <c r="AE49" s="159"/>
      <c r="AF49" s="89"/>
      <c r="AG49" s="160"/>
      <c r="AH49" s="90"/>
      <c r="AI49" s="160"/>
      <c r="AJ49" s="161"/>
      <c r="AK49" s="153"/>
      <c r="AL49" s="90"/>
      <c r="AM49" s="153"/>
      <c r="AN49" s="90"/>
      <c r="AO49" s="93"/>
      <c r="AP49" s="162"/>
      <c r="AQ49" s="88"/>
      <c r="AR49" s="86"/>
      <c r="AS49" s="154"/>
      <c r="AT49" s="86"/>
      <c r="AU49" s="86"/>
      <c r="AV49" s="86"/>
      <c r="AW49" s="52"/>
    </row>
    <row r="50" spans="1:49" s="53" customFormat="1" ht="12.75">
      <c r="A50" s="123"/>
      <c r="B50" s="151"/>
      <c r="C50" s="240"/>
      <c r="D50" s="152"/>
      <c r="E50" s="87"/>
      <c r="F50" s="153"/>
      <c r="G50" s="86"/>
      <c r="H50" s="155"/>
      <c r="I50" s="86"/>
      <c r="J50" s="86"/>
      <c r="K50" s="87"/>
      <c r="L50" s="156"/>
      <c r="M50" s="87"/>
      <c r="N50" s="91"/>
      <c r="O50" s="86"/>
      <c r="P50" s="157"/>
      <c r="Q50" s="89"/>
      <c r="R50" s="92"/>
      <c r="S50" s="88"/>
      <c r="T50" s="234"/>
      <c r="U50" s="235"/>
      <c r="V50" s="236"/>
      <c r="W50" s="158"/>
      <c r="X50" s="88"/>
      <c r="Y50" s="86"/>
      <c r="Z50" s="86"/>
      <c r="AA50" s="119"/>
      <c r="AB50" s="88"/>
      <c r="AC50" s="87"/>
      <c r="AD50" s="156"/>
      <c r="AE50" s="159"/>
      <c r="AF50" s="89"/>
      <c r="AG50" s="160"/>
      <c r="AH50" s="90"/>
      <c r="AI50" s="160"/>
      <c r="AJ50" s="161"/>
      <c r="AK50" s="153"/>
      <c r="AL50" s="90"/>
      <c r="AM50" s="153"/>
      <c r="AN50" s="90"/>
      <c r="AO50" s="93"/>
      <c r="AP50" s="162"/>
      <c r="AQ50" s="88"/>
      <c r="AR50" s="86"/>
      <c r="AS50" s="154"/>
      <c r="AT50" s="86"/>
      <c r="AU50" s="86"/>
      <c r="AV50" s="86"/>
      <c r="AW50" s="52"/>
    </row>
    <row r="51" spans="1:49" s="53" customFormat="1" ht="12.75">
      <c r="A51" s="123"/>
      <c r="B51" s="151"/>
      <c r="C51" s="240"/>
      <c r="D51" s="152"/>
      <c r="E51" s="87"/>
      <c r="F51" s="153"/>
      <c r="G51" s="86"/>
      <c r="H51" s="155"/>
      <c r="I51" s="86"/>
      <c r="J51" s="86"/>
      <c r="K51" s="87"/>
      <c r="L51" s="156"/>
      <c r="M51" s="87"/>
      <c r="N51" s="91"/>
      <c r="O51" s="86"/>
      <c r="P51" s="157"/>
      <c r="Q51" s="89"/>
      <c r="R51" s="92"/>
      <c r="S51" s="88"/>
      <c r="T51" s="234"/>
      <c r="U51" s="235"/>
      <c r="V51" s="236"/>
      <c r="W51" s="158"/>
      <c r="X51" s="88"/>
      <c r="Y51" s="86"/>
      <c r="Z51" s="86"/>
      <c r="AA51" s="119"/>
      <c r="AB51" s="88"/>
      <c r="AC51" s="87"/>
      <c r="AD51" s="156"/>
      <c r="AE51" s="159"/>
      <c r="AF51" s="89"/>
      <c r="AG51" s="160"/>
      <c r="AH51" s="90"/>
      <c r="AI51" s="160"/>
      <c r="AJ51" s="161"/>
      <c r="AK51" s="153"/>
      <c r="AL51" s="90"/>
      <c r="AM51" s="153"/>
      <c r="AN51" s="90"/>
      <c r="AO51" s="93"/>
      <c r="AP51" s="162"/>
      <c r="AQ51" s="88"/>
      <c r="AR51" s="86"/>
      <c r="AS51" s="154"/>
      <c r="AT51" s="86"/>
      <c r="AU51" s="86"/>
      <c r="AV51" s="86"/>
      <c r="AW51" s="52"/>
    </row>
    <row r="52" spans="1:49" s="53" customFormat="1" ht="12.75">
      <c r="A52" s="123"/>
      <c r="B52" s="151"/>
      <c r="C52" s="240"/>
      <c r="D52" s="152"/>
      <c r="E52" s="87"/>
      <c r="F52" s="153"/>
      <c r="G52" s="86"/>
      <c r="H52" s="155"/>
      <c r="I52" s="86"/>
      <c r="J52" s="86"/>
      <c r="K52" s="87"/>
      <c r="L52" s="156"/>
      <c r="M52" s="87"/>
      <c r="N52" s="91"/>
      <c r="O52" s="86"/>
      <c r="P52" s="157"/>
      <c r="Q52" s="89"/>
      <c r="R52" s="92"/>
      <c r="S52" s="88"/>
      <c r="T52" s="234"/>
      <c r="U52" s="235"/>
      <c r="V52" s="236"/>
      <c r="W52" s="158"/>
      <c r="X52" s="88"/>
      <c r="Y52" s="86"/>
      <c r="Z52" s="86"/>
      <c r="AA52" s="119"/>
      <c r="AB52" s="88"/>
      <c r="AC52" s="87"/>
      <c r="AD52" s="156"/>
      <c r="AE52" s="159"/>
      <c r="AF52" s="89"/>
      <c r="AG52" s="160"/>
      <c r="AH52" s="90"/>
      <c r="AI52" s="160"/>
      <c r="AJ52" s="161"/>
      <c r="AK52" s="153"/>
      <c r="AL52" s="90"/>
      <c r="AM52" s="153"/>
      <c r="AN52" s="90"/>
      <c r="AO52" s="93"/>
      <c r="AP52" s="162"/>
      <c r="AQ52" s="88"/>
      <c r="AR52" s="86"/>
      <c r="AS52" s="154"/>
      <c r="AT52" s="86"/>
      <c r="AU52" s="86"/>
      <c r="AV52" s="86"/>
      <c r="AW52" s="52"/>
    </row>
    <row r="53" spans="1:49" s="53" customFormat="1" ht="12.75">
      <c r="A53" s="123"/>
      <c r="B53" s="151"/>
      <c r="C53" s="240"/>
      <c r="D53" s="152"/>
      <c r="E53" s="87"/>
      <c r="F53" s="153"/>
      <c r="G53" s="86"/>
      <c r="H53" s="155"/>
      <c r="I53" s="86"/>
      <c r="J53" s="86"/>
      <c r="K53" s="87"/>
      <c r="L53" s="156"/>
      <c r="M53" s="87"/>
      <c r="N53" s="91"/>
      <c r="O53" s="86"/>
      <c r="P53" s="157"/>
      <c r="Q53" s="89"/>
      <c r="R53" s="92"/>
      <c r="S53" s="88"/>
      <c r="T53" s="234"/>
      <c r="U53" s="235"/>
      <c r="V53" s="236"/>
      <c r="W53" s="158"/>
      <c r="X53" s="88"/>
      <c r="Y53" s="86"/>
      <c r="Z53" s="86"/>
      <c r="AA53" s="119"/>
      <c r="AB53" s="88"/>
      <c r="AC53" s="87"/>
      <c r="AD53" s="156"/>
      <c r="AE53" s="159"/>
      <c r="AF53" s="89"/>
      <c r="AG53" s="160"/>
      <c r="AH53" s="90"/>
      <c r="AI53" s="160"/>
      <c r="AJ53" s="161"/>
      <c r="AK53" s="153"/>
      <c r="AL53" s="90"/>
      <c r="AM53" s="153"/>
      <c r="AN53" s="90"/>
      <c r="AO53" s="93"/>
      <c r="AP53" s="162"/>
      <c r="AQ53" s="88"/>
      <c r="AR53" s="86"/>
      <c r="AS53" s="154"/>
      <c r="AT53" s="86"/>
      <c r="AU53" s="86"/>
      <c r="AV53" s="86"/>
      <c r="AW53" s="52"/>
    </row>
    <row r="54" spans="1:49" s="53" customFormat="1" ht="12.75">
      <c r="A54" s="123"/>
      <c r="B54" s="151"/>
      <c r="C54" s="240"/>
      <c r="D54" s="152"/>
      <c r="E54" s="87"/>
      <c r="F54" s="153"/>
      <c r="G54" s="86"/>
      <c r="H54" s="155"/>
      <c r="I54" s="86"/>
      <c r="J54" s="86"/>
      <c r="K54" s="87"/>
      <c r="L54" s="156"/>
      <c r="M54" s="87"/>
      <c r="N54" s="91"/>
      <c r="O54" s="86"/>
      <c r="P54" s="157"/>
      <c r="Q54" s="89"/>
      <c r="R54" s="92"/>
      <c r="S54" s="88"/>
      <c r="T54" s="234"/>
      <c r="U54" s="235"/>
      <c r="V54" s="236"/>
      <c r="W54" s="158"/>
      <c r="X54" s="88"/>
      <c r="Y54" s="86"/>
      <c r="Z54" s="86"/>
      <c r="AA54" s="119"/>
      <c r="AB54" s="88"/>
      <c r="AC54" s="87"/>
      <c r="AD54" s="156"/>
      <c r="AE54" s="159"/>
      <c r="AF54" s="89"/>
      <c r="AG54" s="160"/>
      <c r="AH54" s="90"/>
      <c r="AI54" s="160"/>
      <c r="AJ54" s="161"/>
      <c r="AK54" s="153"/>
      <c r="AL54" s="90"/>
      <c r="AM54" s="153"/>
      <c r="AN54" s="90"/>
      <c r="AO54" s="93"/>
      <c r="AP54" s="162"/>
      <c r="AQ54" s="88"/>
      <c r="AR54" s="86"/>
      <c r="AS54" s="154"/>
      <c r="AT54" s="86"/>
      <c r="AU54" s="86"/>
      <c r="AV54" s="86"/>
      <c r="AW54" s="52"/>
    </row>
    <row r="55" spans="1:49" s="53" customFormat="1" ht="12.75">
      <c r="A55" s="123"/>
      <c r="B55" s="151"/>
      <c r="C55" s="240"/>
      <c r="D55" s="152"/>
      <c r="E55" s="87"/>
      <c r="F55" s="153"/>
      <c r="G55" s="86"/>
      <c r="H55" s="155"/>
      <c r="I55" s="86"/>
      <c r="J55" s="86"/>
      <c r="K55" s="87"/>
      <c r="L55" s="156"/>
      <c r="M55" s="87"/>
      <c r="N55" s="91"/>
      <c r="O55" s="86"/>
      <c r="P55" s="157"/>
      <c r="Q55" s="89"/>
      <c r="R55" s="92"/>
      <c r="S55" s="88"/>
      <c r="T55" s="234"/>
      <c r="U55" s="235"/>
      <c r="V55" s="236"/>
      <c r="W55" s="158"/>
      <c r="X55" s="88"/>
      <c r="Y55" s="86"/>
      <c r="Z55" s="86"/>
      <c r="AA55" s="119"/>
      <c r="AB55" s="88"/>
      <c r="AC55" s="87"/>
      <c r="AD55" s="156"/>
      <c r="AE55" s="159"/>
      <c r="AF55" s="89"/>
      <c r="AG55" s="160"/>
      <c r="AH55" s="90"/>
      <c r="AI55" s="160"/>
      <c r="AJ55" s="161"/>
      <c r="AK55" s="153"/>
      <c r="AL55" s="90"/>
      <c r="AM55" s="153"/>
      <c r="AN55" s="90"/>
      <c r="AO55" s="93"/>
      <c r="AP55" s="162"/>
      <c r="AQ55" s="88"/>
      <c r="AR55" s="86"/>
      <c r="AS55" s="154"/>
      <c r="AT55" s="86"/>
      <c r="AU55" s="86"/>
      <c r="AV55" s="86"/>
      <c r="AW55" s="52"/>
    </row>
    <row r="56" spans="1:49" s="53" customFormat="1" ht="12.75">
      <c r="A56" s="123"/>
      <c r="B56" s="151"/>
      <c r="C56" s="240"/>
      <c r="D56" s="152"/>
      <c r="E56" s="87"/>
      <c r="F56" s="153"/>
      <c r="G56" s="86"/>
      <c r="H56" s="155"/>
      <c r="I56" s="86"/>
      <c r="J56" s="86"/>
      <c r="K56" s="87"/>
      <c r="L56" s="156"/>
      <c r="M56" s="87"/>
      <c r="N56" s="91"/>
      <c r="O56" s="86"/>
      <c r="P56" s="157"/>
      <c r="Q56" s="89"/>
      <c r="R56" s="92"/>
      <c r="S56" s="88"/>
      <c r="T56" s="234"/>
      <c r="U56" s="235"/>
      <c r="V56" s="236"/>
      <c r="W56" s="158"/>
      <c r="X56" s="88"/>
      <c r="Y56" s="86"/>
      <c r="Z56" s="86"/>
      <c r="AA56" s="119"/>
      <c r="AB56" s="88"/>
      <c r="AC56" s="87"/>
      <c r="AD56" s="156"/>
      <c r="AE56" s="159"/>
      <c r="AF56" s="89"/>
      <c r="AG56" s="160"/>
      <c r="AH56" s="90"/>
      <c r="AI56" s="160"/>
      <c r="AJ56" s="161"/>
      <c r="AK56" s="153"/>
      <c r="AL56" s="90"/>
      <c r="AM56" s="153"/>
      <c r="AN56" s="90"/>
      <c r="AO56" s="93"/>
      <c r="AP56" s="162"/>
      <c r="AQ56" s="88"/>
      <c r="AR56" s="86"/>
      <c r="AS56" s="154"/>
      <c r="AT56" s="86"/>
      <c r="AU56" s="86"/>
      <c r="AV56" s="86"/>
      <c r="AW56" s="52"/>
    </row>
    <row r="57" spans="1:49" s="53" customFormat="1" ht="12.75">
      <c r="A57" s="123"/>
      <c r="B57" s="151"/>
      <c r="C57" s="240"/>
      <c r="D57" s="152"/>
      <c r="E57" s="87"/>
      <c r="F57" s="153"/>
      <c r="G57" s="86"/>
      <c r="H57" s="155"/>
      <c r="I57" s="86"/>
      <c r="J57" s="86"/>
      <c r="K57" s="87"/>
      <c r="L57" s="156"/>
      <c r="M57" s="87"/>
      <c r="N57" s="91"/>
      <c r="O57" s="86"/>
      <c r="P57" s="157"/>
      <c r="Q57" s="89"/>
      <c r="R57" s="92"/>
      <c r="S57" s="88"/>
      <c r="T57" s="234"/>
      <c r="U57" s="235"/>
      <c r="V57" s="236"/>
      <c r="W57" s="158"/>
      <c r="X57" s="88"/>
      <c r="Y57" s="86"/>
      <c r="Z57" s="86"/>
      <c r="AA57" s="119"/>
      <c r="AB57" s="88"/>
      <c r="AC57" s="87"/>
      <c r="AD57" s="156"/>
      <c r="AE57" s="159"/>
      <c r="AF57" s="89"/>
      <c r="AG57" s="160"/>
      <c r="AH57" s="90"/>
      <c r="AI57" s="160"/>
      <c r="AJ57" s="161"/>
      <c r="AK57" s="153"/>
      <c r="AL57" s="90"/>
      <c r="AM57" s="153"/>
      <c r="AN57" s="90"/>
      <c r="AO57" s="93"/>
      <c r="AP57" s="162"/>
      <c r="AQ57" s="88"/>
      <c r="AR57" s="86"/>
      <c r="AS57" s="154"/>
      <c r="AT57" s="86"/>
      <c r="AU57" s="86"/>
      <c r="AV57" s="86"/>
      <c r="AW57" s="52"/>
    </row>
    <row r="58" spans="1:49" s="53" customFormat="1" ht="12.75">
      <c r="A58" s="123"/>
      <c r="B58" s="151"/>
      <c r="C58" s="240"/>
      <c r="D58" s="152"/>
      <c r="E58" s="87"/>
      <c r="F58" s="153"/>
      <c r="G58" s="86"/>
      <c r="H58" s="155"/>
      <c r="I58" s="86"/>
      <c r="J58" s="86"/>
      <c r="K58" s="87"/>
      <c r="L58" s="156"/>
      <c r="M58" s="87"/>
      <c r="N58" s="91"/>
      <c r="O58" s="86"/>
      <c r="P58" s="157"/>
      <c r="Q58" s="89"/>
      <c r="R58" s="92"/>
      <c r="S58" s="88"/>
      <c r="T58" s="234"/>
      <c r="U58" s="235"/>
      <c r="V58" s="236"/>
      <c r="W58" s="158"/>
      <c r="X58" s="88"/>
      <c r="Y58" s="86"/>
      <c r="Z58" s="86"/>
      <c r="AA58" s="119"/>
      <c r="AB58" s="88"/>
      <c r="AC58" s="87"/>
      <c r="AD58" s="156"/>
      <c r="AE58" s="159"/>
      <c r="AF58" s="89"/>
      <c r="AG58" s="160"/>
      <c r="AH58" s="90"/>
      <c r="AI58" s="160"/>
      <c r="AJ58" s="161"/>
      <c r="AK58" s="153"/>
      <c r="AL58" s="90"/>
      <c r="AM58" s="153"/>
      <c r="AN58" s="90"/>
      <c r="AO58" s="93"/>
      <c r="AP58" s="162"/>
      <c r="AQ58" s="88"/>
      <c r="AR58" s="86"/>
      <c r="AS58" s="154"/>
      <c r="AT58" s="86"/>
      <c r="AU58" s="86"/>
      <c r="AV58" s="86"/>
      <c r="AW58" s="52"/>
    </row>
    <row r="59" spans="1:49" s="53" customFormat="1" ht="12.75">
      <c r="A59" s="123"/>
      <c r="B59" s="151"/>
      <c r="C59" s="240"/>
      <c r="D59" s="152"/>
      <c r="E59" s="87"/>
      <c r="F59" s="153"/>
      <c r="G59" s="86"/>
      <c r="H59" s="155"/>
      <c r="I59" s="86"/>
      <c r="J59" s="86"/>
      <c r="K59" s="87"/>
      <c r="L59" s="156"/>
      <c r="M59" s="87"/>
      <c r="N59" s="91"/>
      <c r="O59" s="86"/>
      <c r="P59" s="157"/>
      <c r="Q59" s="89"/>
      <c r="R59" s="92"/>
      <c r="S59" s="88"/>
      <c r="T59" s="234"/>
      <c r="U59" s="235"/>
      <c r="V59" s="236"/>
      <c r="W59" s="158"/>
      <c r="X59" s="88"/>
      <c r="Y59" s="86"/>
      <c r="Z59" s="86"/>
      <c r="AA59" s="119"/>
      <c r="AB59" s="88"/>
      <c r="AC59" s="87"/>
      <c r="AD59" s="156"/>
      <c r="AE59" s="159"/>
      <c r="AF59" s="89"/>
      <c r="AG59" s="160"/>
      <c r="AH59" s="90"/>
      <c r="AI59" s="160"/>
      <c r="AJ59" s="161"/>
      <c r="AK59" s="153"/>
      <c r="AL59" s="90"/>
      <c r="AM59" s="153"/>
      <c r="AN59" s="90"/>
      <c r="AO59" s="93"/>
      <c r="AP59" s="162"/>
      <c r="AQ59" s="88"/>
      <c r="AR59" s="86"/>
      <c r="AS59" s="154"/>
      <c r="AT59" s="86"/>
      <c r="AU59" s="86"/>
      <c r="AV59" s="86"/>
      <c r="AW59" s="52"/>
    </row>
    <row r="60" spans="1:49" s="53" customFormat="1" ht="12.75">
      <c r="A60" s="123"/>
      <c r="B60" s="151"/>
      <c r="C60" s="240"/>
      <c r="D60" s="152"/>
      <c r="E60" s="87"/>
      <c r="F60" s="153"/>
      <c r="G60" s="86"/>
      <c r="H60" s="155"/>
      <c r="I60" s="86"/>
      <c r="J60" s="86"/>
      <c r="K60" s="87"/>
      <c r="L60" s="156"/>
      <c r="M60" s="87"/>
      <c r="N60" s="91"/>
      <c r="O60" s="86"/>
      <c r="P60" s="157"/>
      <c r="Q60" s="89"/>
      <c r="R60" s="92"/>
      <c r="S60" s="88"/>
      <c r="T60" s="234"/>
      <c r="U60" s="235"/>
      <c r="V60" s="236"/>
      <c r="W60" s="158"/>
      <c r="X60" s="88"/>
      <c r="Y60" s="86"/>
      <c r="Z60" s="86"/>
      <c r="AA60" s="119"/>
      <c r="AB60" s="88"/>
      <c r="AC60" s="87"/>
      <c r="AD60" s="156"/>
      <c r="AE60" s="159"/>
      <c r="AF60" s="89"/>
      <c r="AG60" s="160"/>
      <c r="AH60" s="90"/>
      <c r="AI60" s="160"/>
      <c r="AJ60" s="161"/>
      <c r="AK60" s="153"/>
      <c r="AL60" s="90"/>
      <c r="AM60" s="153"/>
      <c r="AN60" s="90"/>
      <c r="AO60" s="93"/>
      <c r="AP60" s="162"/>
      <c r="AQ60" s="88"/>
      <c r="AR60" s="86"/>
      <c r="AS60" s="154"/>
      <c r="AT60" s="86"/>
      <c r="AU60" s="86"/>
      <c r="AV60" s="86"/>
      <c r="AW60" s="52"/>
    </row>
    <row r="61" spans="1:49" s="53" customFormat="1" ht="12.75">
      <c r="A61" s="123"/>
      <c r="B61" s="151"/>
      <c r="C61" s="240"/>
      <c r="D61" s="152"/>
      <c r="E61" s="87"/>
      <c r="F61" s="153"/>
      <c r="G61" s="86"/>
      <c r="H61" s="155"/>
      <c r="I61" s="86"/>
      <c r="J61" s="86"/>
      <c r="K61" s="87"/>
      <c r="L61" s="156"/>
      <c r="M61" s="87"/>
      <c r="N61" s="91"/>
      <c r="O61" s="86"/>
      <c r="P61" s="157"/>
      <c r="Q61" s="89"/>
      <c r="R61" s="92"/>
      <c r="S61" s="88"/>
      <c r="T61" s="234"/>
      <c r="U61" s="235"/>
      <c r="V61" s="236"/>
      <c r="W61" s="158"/>
      <c r="X61" s="88"/>
      <c r="Y61" s="86"/>
      <c r="Z61" s="86"/>
      <c r="AA61" s="119"/>
      <c r="AB61" s="88"/>
      <c r="AC61" s="87"/>
      <c r="AD61" s="156"/>
      <c r="AE61" s="159"/>
      <c r="AF61" s="89"/>
      <c r="AG61" s="160"/>
      <c r="AH61" s="90"/>
      <c r="AI61" s="160"/>
      <c r="AJ61" s="161"/>
      <c r="AK61" s="153"/>
      <c r="AL61" s="90"/>
      <c r="AM61" s="153"/>
      <c r="AN61" s="90"/>
      <c r="AO61" s="93"/>
      <c r="AP61" s="162"/>
      <c r="AQ61" s="88"/>
      <c r="AR61" s="86"/>
      <c r="AS61" s="154"/>
      <c r="AT61" s="86"/>
      <c r="AU61" s="86"/>
      <c r="AV61" s="86"/>
      <c r="AW61" s="52"/>
    </row>
    <row r="62" spans="1:49" s="53" customFormat="1" ht="12.75">
      <c r="A62" s="123"/>
      <c r="B62" s="151"/>
      <c r="C62" s="240"/>
      <c r="D62" s="152"/>
      <c r="E62" s="87"/>
      <c r="F62" s="153"/>
      <c r="G62" s="86"/>
      <c r="H62" s="155"/>
      <c r="I62" s="86"/>
      <c r="J62" s="86"/>
      <c r="K62" s="87"/>
      <c r="L62" s="156"/>
      <c r="M62" s="87"/>
      <c r="N62" s="91"/>
      <c r="O62" s="86"/>
      <c r="P62" s="157"/>
      <c r="Q62" s="89"/>
      <c r="R62" s="92"/>
      <c r="S62" s="88"/>
      <c r="T62" s="234"/>
      <c r="U62" s="235"/>
      <c r="V62" s="236"/>
      <c r="W62" s="158"/>
      <c r="X62" s="88"/>
      <c r="Y62" s="86"/>
      <c r="Z62" s="86"/>
      <c r="AA62" s="119"/>
      <c r="AB62" s="88"/>
      <c r="AC62" s="87"/>
      <c r="AD62" s="156"/>
      <c r="AE62" s="159"/>
      <c r="AF62" s="89"/>
      <c r="AG62" s="160"/>
      <c r="AH62" s="90"/>
      <c r="AI62" s="160"/>
      <c r="AJ62" s="161"/>
      <c r="AK62" s="153"/>
      <c r="AL62" s="90"/>
      <c r="AM62" s="153"/>
      <c r="AN62" s="90"/>
      <c r="AO62" s="93"/>
      <c r="AP62" s="162"/>
      <c r="AQ62" s="88"/>
      <c r="AR62" s="86"/>
      <c r="AS62" s="154"/>
      <c r="AT62" s="86"/>
      <c r="AU62" s="86"/>
      <c r="AV62" s="86"/>
      <c r="AW62" s="52"/>
    </row>
    <row r="63" spans="1:49" s="53" customFormat="1" ht="12.75">
      <c r="A63" s="123"/>
      <c r="B63" s="151"/>
      <c r="C63" s="240"/>
      <c r="D63" s="152"/>
      <c r="E63" s="87"/>
      <c r="F63" s="153"/>
      <c r="G63" s="86"/>
      <c r="H63" s="155"/>
      <c r="I63" s="86"/>
      <c r="J63" s="86"/>
      <c r="K63" s="87"/>
      <c r="L63" s="156"/>
      <c r="M63" s="87"/>
      <c r="N63" s="91"/>
      <c r="O63" s="86"/>
      <c r="P63" s="157"/>
      <c r="Q63" s="89"/>
      <c r="R63" s="92"/>
      <c r="S63" s="88"/>
      <c r="T63" s="234"/>
      <c r="U63" s="235"/>
      <c r="V63" s="236"/>
      <c r="W63" s="158"/>
      <c r="X63" s="88"/>
      <c r="Y63" s="86"/>
      <c r="Z63" s="86"/>
      <c r="AA63" s="119"/>
      <c r="AB63" s="88"/>
      <c r="AC63" s="87"/>
      <c r="AD63" s="156"/>
      <c r="AE63" s="159"/>
      <c r="AF63" s="89"/>
      <c r="AG63" s="160"/>
      <c r="AH63" s="90"/>
      <c r="AI63" s="160"/>
      <c r="AJ63" s="161"/>
      <c r="AK63" s="153"/>
      <c r="AL63" s="90"/>
      <c r="AM63" s="153"/>
      <c r="AN63" s="90"/>
      <c r="AO63" s="93"/>
      <c r="AP63" s="162"/>
      <c r="AQ63" s="88"/>
      <c r="AR63" s="86"/>
      <c r="AS63" s="154"/>
      <c r="AT63" s="86"/>
      <c r="AU63" s="86"/>
      <c r="AV63" s="86"/>
      <c r="AW63" s="52"/>
    </row>
    <row r="64" spans="1:49" s="53" customFormat="1" ht="12.75">
      <c r="A64" s="123"/>
      <c r="B64" s="151"/>
      <c r="C64" s="240"/>
      <c r="D64" s="152"/>
      <c r="E64" s="87"/>
      <c r="F64" s="153"/>
      <c r="G64" s="86"/>
      <c r="H64" s="155"/>
      <c r="I64" s="86"/>
      <c r="J64" s="86"/>
      <c r="K64" s="87"/>
      <c r="L64" s="156"/>
      <c r="M64" s="87"/>
      <c r="N64" s="91"/>
      <c r="O64" s="86"/>
      <c r="P64" s="157"/>
      <c r="Q64" s="89"/>
      <c r="R64" s="92"/>
      <c r="S64" s="88"/>
      <c r="T64" s="234"/>
      <c r="U64" s="235"/>
      <c r="V64" s="236"/>
      <c r="W64" s="158"/>
      <c r="X64" s="88"/>
      <c r="Y64" s="86"/>
      <c r="Z64" s="86"/>
      <c r="AA64" s="119"/>
      <c r="AB64" s="88"/>
      <c r="AC64" s="87"/>
      <c r="AD64" s="156"/>
      <c r="AE64" s="159"/>
      <c r="AF64" s="89"/>
      <c r="AG64" s="160"/>
      <c r="AH64" s="90"/>
      <c r="AI64" s="160"/>
      <c r="AJ64" s="161"/>
      <c r="AK64" s="153"/>
      <c r="AL64" s="90"/>
      <c r="AM64" s="153"/>
      <c r="AN64" s="90"/>
      <c r="AO64" s="93"/>
      <c r="AP64" s="162"/>
      <c r="AQ64" s="88"/>
      <c r="AR64" s="86"/>
      <c r="AS64" s="154"/>
      <c r="AT64" s="86"/>
      <c r="AU64" s="86"/>
      <c r="AV64" s="86"/>
      <c r="AW64" s="52"/>
    </row>
    <row r="65" spans="1:49" s="53" customFormat="1" ht="12.75">
      <c r="A65" s="123"/>
      <c r="B65" s="151"/>
      <c r="C65" s="240"/>
      <c r="D65" s="152"/>
      <c r="E65" s="87"/>
      <c r="F65" s="153"/>
      <c r="G65" s="86"/>
      <c r="H65" s="155"/>
      <c r="I65" s="86"/>
      <c r="J65" s="86"/>
      <c r="K65" s="87"/>
      <c r="L65" s="156"/>
      <c r="M65" s="87"/>
      <c r="N65" s="91"/>
      <c r="O65" s="86"/>
      <c r="P65" s="157"/>
      <c r="Q65" s="89"/>
      <c r="R65" s="92"/>
      <c r="S65" s="88"/>
      <c r="T65" s="234"/>
      <c r="U65" s="235"/>
      <c r="V65" s="236"/>
      <c r="W65" s="158"/>
      <c r="X65" s="88"/>
      <c r="Y65" s="86"/>
      <c r="Z65" s="86"/>
      <c r="AA65" s="119"/>
      <c r="AB65" s="88"/>
      <c r="AC65" s="87"/>
      <c r="AD65" s="156"/>
      <c r="AE65" s="159"/>
      <c r="AF65" s="89"/>
      <c r="AG65" s="160"/>
      <c r="AH65" s="90"/>
      <c r="AI65" s="160"/>
      <c r="AJ65" s="161"/>
      <c r="AK65" s="153"/>
      <c r="AL65" s="90"/>
      <c r="AM65" s="153"/>
      <c r="AN65" s="90"/>
      <c r="AO65" s="93"/>
      <c r="AP65" s="162"/>
      <c r="AQ65" s="88"/>
      <c r="AR65" s="86"/>
      <c r="AS65" s="154"/>
      <c r="AT65" s="86"/>
      <c r="AU65" s="86"/>
      <c r="AV65" s="86"/>
      <c r="AW65" s="52"/>
    </row>
    <row r="66" spans="1:49" s="53" customFormat="1" ht="12.75">
      <c r="A66" s="123"/>
      <c r="B66" s="151"/>
      <c r="C66" s="240"/>
      <c r="D66" s="152"/>
      <c r="E66" s="87"/>
      <c r="F66" s="153"/>
      <c r="G66" s="86"/>
      <c r="H66" s="155"/>
      <c r="I66" s="86"/>
      <c r="J66" s="86"/>
      <c r="K66" s="87"/>
      <c r="L66" s="156"/>
      <c r="M66" s="87"/>
      <c r="N66" s="91"/>
      <c r="O66" s="86"/>
      <c r="P66" s="157"/>
      <c r="Q66" s="89"/>
      <c r="R66" s="92"/>
      <c r="S66" s="88"/>
      <c r="T66" s="234"/>
      <c r="U66" s="235"/>
      <c r="V66" s="236"/>
      <c r="W66" s="158"/>
      <c r="X66" s="88"/>
      <c r="Y66" s="86"/>
      <c r="Z66" s="86"/>
      <c r="AA66" s="119"/>
      <c r="AB66" s="88"/>
      <c r="AC66" s="87"/>
      <c r="AD66" s="156"/>
      <c r="AE66" s="159"/>
      <c r="AF66" s="89"/>
      <c r="AG66" s="160"/>
      <c r="AH66" s="90"/>
      <c r="AI66" s="160"/>
      <c r="AJ66" s="161"/>
      <c r="AK66" s="153"/>
      <c r="AL66" s="90"/>
      <c r="AM66" s="153"/>
      <c r="AN66" s="90"/>
      <c r="AO66" s="93"/>
      <c r="AP66" s="162"/>
      <c r="AQ66" s="88"/>
      <c r="AR66" s="86"/>
      <c r="AS66" s="154"/>
      <c r="AT66" s="86"/>
      <c r="AU66" s="86"/>
      <c r="AV66" s="86"/>
      <c r="AW66" s="52"/>
    </row>
    <row r="67" spans="1:49" s="53" customFormat="1" ht="12.75">
      <c r="A67" s="123"/>
      <c r="B67" s="151"/>
      <c r="C67" s="240"/>
      <c r="D67" s="152"/>
      <c r="E67" s="87"/>
      <c r="F67" s="153"/>
      <c r="G67" s="86"/>
      <c r="H67" s="155"/>
      <c r="I67" s="86"/>
      <c r="J67" s="86"/>
      <c r="K67" s="87"/>
      <c r="L67" s="156"/>
      <c r="M67" s="87"/>
      <c r="N67" s="91"/>
      <c r="O67" s="86"/>
      <c r="P67" s="157"/>
      <c r="Q67" s="89"/>
      <c r="R67" s="92"/>
      <c r="S67" s="88"/>
      <c r="T67" s="234"/>
      <c r="U67" s="235"/>
      <c r="V67" s="236"/>
      <c r="W67" s="158"/>
      <c r="X67" s="88"/>
      <c r="Y67" s="86"/>
      <c r="Z67" s="86"/>
      <c r="AA67" s="119"/>
      <c r="AB67" s="88"/>
      <c r="AC67" s="87"/>
      <c r="AD67" s="156"/>
      <c r="AE67" s="159"/>
      <c r="AF67" s="89"/>
      <c r="AG67" s="160"/>
      <c r="AH67" s="90"/>
      <c r="AI67" s="160"/>
      <c r="AJ67" s="161"/>
      <c r="AK67" s="153"/>
      <c r="AL67" s="90"/>
      <c r="AM67" s="153"/>
      <c r="AN67" s="90"/>
      <c r="AO67" s="93"/>
      <c r="AP67" s="162"/>
      <c r="AQ67" s="88"/>
      <c r="AR67" s="86"/>
      <c r="AS67" s="154"/>
      <c r="AT67" s="86"/>
      <c r="AU67" s="86"/>
      <c r="AV67" s="86"/>
      <c r="AW67" s="52"/>
    </row>
    <row r="68" spans="1:49" s="53" customFormat="1" ht="12.75">
      <c r="A68" s="123"/>
      <c r="B68" s="151"/>
      <c r="C68" s="240"/>
      <c r="D68" s="152"/>
      <c r="E68" s="87"/>
      <c r="F68" s="153"/>
      <c r="G68" s="86"/>
      <c r="H68" s="155"/>
      <c r="I68" s="86"/>
      <c r="J68" s="86"/>
      <c r="K68" s="87"/>
      <c r="L68" s="156"/>
      <c r="M68" s="87"/>
      <c r="N68" s="91"/>
      <c r="O68" s="86"/>
      <c r="P68" s="157"/>
      <c r="Q68" s="89"/>
      <c r="R68" s="92"/>
      <c r="S68" s="88"/>
      <c r="T68" s="234"/>
      <c r="U68" s="235"/>
      <c r="V68" s="236"/>
      <c r="W68" s="158"/>
      <c r="X68" s="88"/>
      <c r="Y68" s="86"/>
      <c r="Z68" s="86"/>
      <c r="AA68" s="119"/>
      <c r="AB68" s="88"/>
      <c r="AC68" s="87"/>
      <c r="AD68" s="156"/>
      <c r="AE68" s="159"/>
      <c r="AF68" s="89"/>
      <c r="AG68" s="160"/>
      <c r="AH68" s="90"/>
      <c r="AI68" s="160"/>
      <c r="AJ68" s="161"/>
      <c r="AK68" s="153"/>
      <c r="AL68" s="90"/>
      <c r="AM68" s="153"/>
      <c r="AN68" s="90"/>
      <c r="AO68" s="93"/>
      <c r="AP68" s="162"/>
      <c r="AQ68" s="88"/>
      <c r="AR68" s="86"/>
      <c r="AS68" s="154"/>
      <c r="AT68" s="86"/>
      <c r="AU68" s="86"/>
      <c r="AV68" s="86"/>
      <c r="AW68" s="52"/>
    </row>
    <row r="69" spans="1:49" s="53" customFormat="1" ht="12.75">
      <c r="A69" s="123"/>
      <c r="B69" s="151"/>
      <c r="C69" s="240"/>
      <c r="D69" s="152"/>
      <c r="E69" s="87"/>
      <c r="F69" s="153"/>
      <c r="G69" s="86"/>
      <c r="H69" s="155"/>
      <c r="I69" s="86"/>
      <c r="J69" s="86"/>
      <c r="K69" s="87"/>
      <c r="L69" s="156"/>
      <c r="M69" s="87"/>
      <c r="N69" s="91"/>
      <c r="O69" s="86"/>
      <c r="P69" s="157"/>
      <c r="Q69" s="89"/>
      <c r="R69" s="92"/>
      <c r="S69" s="88"/>
      <c r="T69" s="234"/>
      <c r="U69" s="235"/>
      <c r="V69" s="236"/>
      <c r="W69" s="158"/>
      <c r="X69" s="88"/>
      <c r="Y69" s="86"/>
      <c r="Z69" s="86"/>
      <c r="AA69" s="119"/>
      <c r="AB69" s="88"/>
      <c r="AC69" s="87"/>
      <c r="AD69" s="156"/>
      <c r="AE69" s="159"/>
      <c r="AF69" s="89"/>
      <c r="AG69" s="160"/>
      <c r="AH69" s="90"/>
      <c r="AI69" s="160"/>
      <c r="AJ69" s="161"/>
      <c r="AK69" s="153"/>
      <c r="AL69" s="90"/>
      <c r="AM69" s="153"/>
      <c r="AN69" s="90"/>
      <c r="AO69" s="93"/>
      <c r="AP69" s="162"/>
      <c r="AQ69" s="88"/>
      <c r="AR69" s="86"/>
      <c r="AS69" s="154"/>
      <c r="AT69" s="86"/>
      <c r="AU69" s="86"/>
      <c r="AV69" s="86"/>
      <c r="AW69" s="52"/>
    </row>
    <row r="70" spans="1:49" s="53" customFormat="1" ht="12.75">
      <c r="A70" s="123"/>
      <c r="B70" s="151"/>
      <c r="C70" s="240"/>
      <c r="D70" s="152"/>
      <c r="E70" s="87"/>
      <c r="F70" s="153"/>
      <c r="G70" s="86"/>
      <c r="H70" s="155"/>
      <c r="I70" s="86"/>
      <c r="J70" s="86"/>
      <c r="K70" s="87"/>
      <c r="L70" s="156"/>
      <c r="M70" s="87"/>
      <c r="N70" s="91"/>
      <c r="O70" s="86"/>
      <c r="P70" s="157"/>
      <c r="Q70" s="89"/>
      <c r="R70" s="92"/>
      <c r="S70" s="88"/>
      <c r="T70" s="234"/>
      <c r="U70" s="235"/>
      <c r="V70" s="236"/>
      <c r="W70" s="158"/>
      <c r="X70" s="88"/>
      <c r="Y70" s="86"/>
      <c r="Z70" s="86"/>
      <c r="AA70" s="119"/>
      <c r="AB70" s="88"/>
      <c r="AC70" s="87"/>
      <c r="AD70" s="156"/>
      <c r="AE70" s="159"/>
      <c r="AF70" s="89"/>
      <c r="AG70" s="160"/>
      <c r="AH70" s="90"/>
      <c r="AI70" s="160"/>
      <c r="AJ70" s="161"/>
      <c r="AK70" s="153"/>
      <c r="AL70" s="90"/>
      <c r="AM70" s="153"/>
      <c r="AN70" s="90"/>
      <c r="AO70" s="93"/>
      <c r="AP70" s="162"/>
      <c r="AQ70" s="88"/>
      <c r="AR70" s="86"/>
      <c r="AS70" s="154"/>
      <c r="AT70" s="86"/>
      <c r="AU70" s="86"/>
      <c r="AV70" s="86"/>
      <c r="AW70" s="52"/>
    </row>
    <row r="71" spans="1:49" s="53" customFormat="1" ht="12.75">
      <c r="A71" s="123"/>
      <c r="B71" s="151"/>
      <c r="C71" s="240"/>
      <c r="D71" s="152"/>
      <c r="E71" s="87"/>
      <c r="F71" s="153"/>
      <c r="G71" s="86"/>
      <c r="H71" s="155"/>
      <c r="I71" s="86"/>
      <c r="J71" s="86"/>
      <c r="K71" s="87"/>
      <c r="L71" s="156"/>
      <c r="M71" s="87"/>
      <c r="N71" s="91"/>
      <c r="O71" s="86"/>
      <c r="P71" s="157"/>
      <c r="Q71" s="89"/>
      <c r="R71" s="92"/>
      <c r="S71" s="88"/>
      <c r="T71" s="234"/>
      <c r="U71" s="235"/>
      <c r="V71" s="236"/>
      <c r="W71" s="158"/>
      <c r="X71" s="88"/>
      <c r="Y71" s="86"/>
      <c r="Z71" s="86"/>
      <c r="AA71" s="119"/>
      <c r="AB71" s="88"/>
      <c r="AC71" s="87"/>
      <c r="AD71" s="156"/>
      <c r="AE71" s="159"/>
      <c r="AF71" s="89"/>
      <c r="AG71" s="160"/>
      <c r="AH71" s="90"/>
      <c r="AI71" s="160"/>
      <c r="AJ71" s="161"/>
      <c r="AK71" s="153"/>
      <c r="AL71" s="90"/>
      <c r="AM71" s="153"/>
      <c r="AN71" s="90"/>
      <c r="AO71" s="93"/>
      <c r="AP71" s="162"/>
      <c r="AQ71" s="88"/>
      <c r="AR71" s="86"/>
      <c r="AS71" s="154"/>
      <c r="AT71" s="86"/>
      <c r="AU71" s="86"/>
      <c r="AV71" s="86"/>
      <c r="AW71" s="52"/>
    </row>
    <row r="72" spans="1:49" s="53" customFormat="1" ht="12.75">
      <c r="A72" s="123"/>
      <c r="B72" s="151"/>
      <c r="C72" s="240"/>
      <c r="D72" s="152"/>
      <c r="E72" s="87"/>
      <c r="F72" s="153"/>
      <c r="G72" s="86"/>
      <c r="H72" s="155"/>
      <c r="I72" s="86"/>
      <c r="J72" s="86"/>
      <c r="K72" s="87"/>
      <c r="L72" s="156"/>
      <c r="M72" s="87"/>
      <c r="N72" s="91"/>
      <c r="O72" s="86"/>
      <c r="P72" s="157"/>
      <c r="Q72" s="89"/>
      <c r="R72" s="92"/>
      <c r="S72" s="88"/>
      <c r="T72" s="234"/>
      <c r="U72" s="235"/>
      <c r="V72" s="236"/>
      <c r="W72" s="158"/>
      <c r="X72" s="88"/>
      <c r="Y72" s="86"/>
      <c r="Z72" s="86"/>
      <c r="AA72" s="119"/>
      <c r="AB72" s="88"/>
      <c r="AC72" s="87"/>
      <c r="AD72" s="156"/>
      <c r="AE72" s="159"/>
      <c r="AF72" s="89"/>
      <c r="AG72" s="160"/>
      <c r="AH72" s="90"/>
      <c r="AI72" s="160"/>
      <c r="AJ72" s="161"/>
      <c r="AK72" s="153"/>
      <c r="AL72" s="90"/>
      <c r="AM72" s="153"/>
      <c r="AN72" s="90"/>
      <c r="AO72" s="93"/>
      <c r="AP72" s="162"/>
      <c r="AQ72" s="88"/>
      <c r="AR72" s="86"/>
      <c r="AS72" s="154"/>
      <c r="AT72" s="86"/>
      <c r="AU72" s="86"/>
      <c r="AV72" s="86"/>
      <c r="AW72" s="52"/>
    </row>
    <row r="73" spans="1:49" s="53" customFormat="1" ht="12.75">
      <c r="A73" s="123"/>
      <c r="B73" s="151"/>
      <c r="C73" s="240"/>
      <c r="D73" s="152"/>
      <c r="E73" s="87"/>
      <c r="F73" s="153"/>
      <c r="G73" s="86"/>
      <c r="H73" s="155"/>
      <c r="I73" s="86"/>
      <c r="J73" s="86"/>
      <c r="K73" s="87"/>
      <c r="L73" s="156"/>
      <c r="M73" s="87"/>
      <c r="N73" s="91"/>
      <c r="O73" s="86"/>
      <c r="P73" s="157"/>
      <c r="Q73" s="89"/>
      <c r="R73" s="92"/>
      <c r="S73" s="88"/>
      <c r="T73" s="234"/>
      <c r="U73" s="235"/>
      <c r="V73" s="236"/>
      <c r="W73" s="158"/>
      <c r="X73" s="88"/>
      <c r="Y73" s="86"/>
      <c r="Z73" s="86"/>
      <c r="AA73" s="119"/>
      <c r="AB73" s="88"/>
      <c r="AC73" s="87"/>
      <c r="AD73" s="156"/>
      <c r="AE73" s="159"/>
      <c r="AF73" s="89"/>
      <c r="AG73" s="160"/>
      <c r="AH73" s="90"/>
      <c r="AI73" s="160"/>
      <c r="AJ73" s="161"/>
      <c r="AK73" s="153"/>
      <c r="AL73" s="90"/>
      <c r="AM73" s="153"/>
      <c r="AN73" s="90"/>
      <c r="AO73" s="93"/>
      <c r="AP73" s="162"/>
      <c r="AQ73" s="88"/>
      <c r="AR73" s="86"/>
      <c r="AS73" s="154"/>
      <c r="AT73" s="86"/>
      <c r="AU73" s="86"/>
      <c r="AV73" s="86"/>
      <c r="AW73" s="52"/>
    </row>
    <row r="74" spans="1:49" s="53" customFormat="1" ht="12.75">
      <c r="A74" s="123"/>
      <c r="B74" s="151"/>
      <c r="C74" s="240"/>
      <c r="D74" s="152"/>
      <c r="E74" s="87"/>
      <c r="F74" s="153"/>
      <c r="G74" s="86"/>
      <c r="H74" s="155"/>
      <c r="I74" s="86"/>
      <c r="J74" s="86"/>
      <c r="K74" s="87"/>
      <c r="L74" s="156"/>
      <c r="M74" s="87"/>
      <c r="N74" s="91"/>
      <c r="O74" s="86"/>
      <c r="P74" s="157"/>
      <c r="Q74" s="89"/>
      <c r="R74" s="92"/>
      <c r="S74" s="88"/>
      <c r="T74" s="234"/>
      <c r="U74" s="235"/>
      <c r="V74" s="236"/>
      <c r="W74" s="158"/>
      <c r="X74" s="88"/>
      <c r="Y74" s="86"/>
      <c r="Z74" s="86"/>
      <c r="AA74" s="119"/>
      <c r="AB74" s="88"/>
      <c r="AC74" s="87"/>
      <c r="AD74" s="156"/>
      <c r="AE74" s="159"/>
      <c r="AF74" s="89"/>
      <c r="AG74" s="160"/>
      <c r="AH74" s="90"/>
      <c r="AI74" s="160"/>
      <c r="AJ74" s="161"/>
      <c r="AK74" s="153"/>
      <c r="AL74" s="90"/>
      <c r="AM74" s="153"/>
      <c r="AN74" s="90"/>
      <c r="AO74" s="93"/>
      <c r="AP74" s="162"/>
      <c r="AQ74" s="88"/>
      <c r="AR74" s="86"/>
      <c r="AS74" s="154"/>
      <c r="AT74" s="86"/>
      <c r="AU74" s="86"/>
      <c r="AV74" s="86"/>
      <c r="AW74" s="52"/>
    </row>
    <row r="75" spans="1:49" s="53" customFormat="1" ht="12.75">
      <c r="A75" s="123"/>
      <c r="B75" s="151"/>
      <c r="C75" s="240"/>
      <c r="D75" s="152"/>
      <c r="E75" s="87"/>
      <c r="F75" s="153"/>
      <c r="G75" s="86"/>
      <c r="H75" s="155"/>
      <c r="I75" s="86"/>
      <c r="J75" s="86"/>
      <c r="K75" s="87"/>
      <c r="L75" s="156"/>
      <c r="M75" s="87"/>
      <c r="N75" s="91"/>
      <c r="O75" s="86"/>
      <c r="P75" s="157"/>
      <c r="Q75" s="89"/>
      <c r="R75" s="92"/>
      <c r="S75" s="88"/>
      <c r="T75" s="234"/>
      <c r="U75" s="235"/>
      <c r="V75" s="236"/>
      <c r="W75" s="158"/>
      <c r="X75" s="88"/>
      <c r="Y75" s="86"/>
      <c r="Z75" s="86"/>
      <c r="AA75" s="119"/>
      <c r="AB75" s="88"/>
      <c r="AC75" s="87"/>
      <c r="AD75" s="156"/>
      <c r="AE75" s="159"/>
      <c r="AF75" s="89"/>
      <c r="AG75" s="160"/>
      <c r="AH75" s="90"/>
      <c r="AI75" s="160"/>
      <c r="AJ75" s="161"/>
      <c r="AK75" s="153"/>
      <c r="AL75" s="90"/>
      <c r="AM75" s="153"/>
      <c r="AN75" s="90"/>
      <c r="AO75" s="93"/>
      <c r="AP75" s="162"/>
      <c r="AQ75" s="88"/>
      <c r="AR75" s="86"/>
      <c r="AS75" s="154"/>
      <c r="AT75" s="86"/>
      <c r="AU75" s="86"/>
      <c r="AV75" s="86"/>
      <c r="AW75" s="52"/>
    </row>
    <row r="76" spans="1:49" s="53" customFormat="1" ht="12.75">
      <c r="A76" s="123"/>
      <c r="B76" s="151"/>
      <c r="C76" s="240"/>
      <c r="D76" s="152"/>
      <c r="E76" s="87"/>
      <c r="F76" s="153"/>
      <c r="G76" s="86"/>
      <c r="H76" s="155"/>
      <c r="I76" s="86"/>
      <c r="J76" s="86"/>
      <c r="K76" s="87"/>
      <c r="L76" s="156"/>
      <c r="M76" s="87"/>
      <c r="N76" s="91"/>
      <c r="O76" s="86"/>
      <c r="P76" s="157"/>
      <c r="Q76" s="89"/>
      <c r="R76" s="92"/>
      <c r="S76" s="88"/>
      <c r="T76" s="234"/>
      <c r="U76" s="235"/>
      <c r="V76" s="236"/>
      <c r="W76" s="158"/>
      <c r="X76" s="88"/>
      <c r="Y76" s="86"/>
      <c r="Z76" s="86"/>
      <c r="AA76" s="119"/>
      <c r="AB76" s="88"/>
      <c r="AC76" s="87"/>
      <c r="AD76" s="156"/>
      <c r="AE76" s="159"/>
      <c r="AF76" s="89"/>
      <c r="AG76" s="160"/>
      <c r="AH76" s="90"/>
      <c r="AI76" s="160"/>
      <c r="AJ76" s="161"/>
      <c r="AK76" s="153"/>
      <c r="AL76" s="90"/>
      <c r="AM76" s="153"/>
      <c r="AN76" s="90"/>
      <c r="AO76" s="93"/>
      <c r="AP76" s="162"/>
      <c r="AQ76" s="88"/>
      <c r="AR76" s="86"/>
      <c r="AS76" s="154"/>
      <c r="AT76" s="86"/>
      <c r="AU76" s="86"/>
      <c r="AV76" s="86"/>
      <c r="AW76" s="52"/>
    </row>
    <row r="77" spans="1:49" s="53" customFormat="1" ht="12.75">
      <c r="A77" s="123"/>
      <c r="B77" s="151"/>
      <c r="C77" s="240"/>
      <c r="D77" s="152"/>
      <c r="E77" s="87"/>
      <c r="F77" s="153"/>
      <c r="G77" s="86"/>
      <c r="H77" s="155"/>
      <c r="I77" s="86"/>
      <c r="J77" s="86"/>
      <c r="K77" s="87"/>
      <c r="L77" s="156"/>
      <c r="M77" s="87"/>
      <c r="N77" s="91"/>
      <c r="O77" s="86"/>
      <c r="P77" s="157"/>
      <c r="Q77" s="89"/>
      <c r="R77" s="92"/>
      <c r="S77" s="88"/>
      <c r="T77" s="234"/>
      <c r="U77" s="235"/>
      <c r="V77" s="236"/>
      <c r="W77" s="158"/>
      <c r="X77" s="88"/>
      <c r="Y77" s="86"/>
      <c r="Z77" s="86"/>
      <c r="AA77" s="119"/>
      <c r="AB77" s="88"/>
      <c r="AC77" s="87"/>
      <c r="AD77" s="156"/>
      <c r="AE77" s="159"/>
      <c r="AF77" s="89"/>
      <c r="AG77" s="160"/>
      <c r="AH77" s="90"/>
      <c r="AI77" s="160"/>
      <c r="AJ77" s="161"/>
      <c r="AK77" s="153"/>
      <c r="AL77" s="90"/>
      <c r="AM77" s="153"/>
      <c r="AN77" s="90"/>
      <c r="AO77" s="93"/>
      <c r="AP77" s="162"/>
      <c r="AQ77" s="88"/>
      <c r="AR77" s="86"/>
      <c r="AS77" s="154"/>
      <c r="AT77" s="86"/>
      <c r="AU77" s="86"/>
      <c r="AV77" s="86"/>
      <c r="AW77" s="52"/>
    </row>
    <row r="78" spans="1:49" s="53" customFormat="1" ht="12.75">
      <c r="A78" s="123"/>
      <c r="B78" s="151"/>
      <c r="C78" s="240"/>
      <c r="D78" s="152"/>
      <c r="E78" s="87"/>
      <c r="F78" s="153"/>
      <c r="G78" s="86"/>
      <c r="H78" s="155"/>
      <c r="I78" s="86"/>
      <c r="J78" s="86"/>
      <c r="K78" s="87"/>
      <c r="L78" s="156"/>
      <c r="M78" s="87"/>
      <c r="N78" s="91"/>
      <c r="O78" s="86"/>
      <c r="P78" s="157"/>
      <c r="Q78" s="89"/>
      <c r="R78" s="92"/>
      <c r="S78" s="88"/>
      <c r="T78" s="234"/>
      <c r="U78" s="235"/>
      <c r="V78" s="236"/>
      <c r="W78" s="158"/>
      <c r="X78" s="88"/>
      <c r="Y78" s="86"/>
      <c r="Z78" s="86"/>
      <c r="AA78" s="119"/>
      <c r="AB78" s="88"/>
      <c r="AC78" s="87"/>
      <c r="AD78" s="156"/>
      <c r="AE78" s="159"/>
      <c r="AF78" s="89"/>
      <c r="AG78" s="160"/>
      <c r="AH78" s="90"/>
      <c r="AI78" s="160"/>
      <c r="AJ78" s="161"/>
      <c r="AK78" s="153"/>
      <c r="AL78" s="90"/>
      <c r="AM78" s="153"/>
      <c r="AN78" s="90"/>
      <c r="AO78" s="93"/>
      <c r="AP78" s="162"/>
      <c r="AQ78" s="88"/>
      <c r="AR78" s="86"/>
      <c r="AS78" s="154"/>
      <c r="AT78" s="86"/>
      <c r="AU78" s="86"/>
      <c r="AV78" s="86"/>
      <c r="AW78" s="52"/>
    </row>
    <row r="79" spans="1:49" s="53" customFormat="1" ht="12.75">
      <c r="A79" s="123"/>
      <c r="B79" s="151"/>
      <c r="C79" s="240"/>
      <c r="D79" s="152"/>
      <c r="E79" s="87"/>
      <c r="F79" s="153"/>
      <c r="G79" s="86"/>
      <c r="H79" s="155"/>
      <c r="I79" s="86"/>
      <c r="J79" s="86"/>
      <c r="K79" s="87"/>
      <c r="L79" s="156"/>
      <c r="M79" s="87"/>
      <c r="N79" s="91"/>
      <c r="O79" s="86"/>
      <c r="P79" s="157"/>
      <c r="Q79" s="89"/>
      <c r="R79" s="92"/>
      <c r="S79" s="88"/>
      <c r="T79" s="234"/>
      <c r="U79" s="235"/>
      <c r="V79" s="236"/>
      <c r="W79" s="158"/>
      <c r="X79" s="88"/>
      <c r="Y79" s="86"/>
      <c r="Z79" s="86"/>
      <c r="AA79" s="119"/>
      <c r="AB79" s="88"/>
      <c r="AC79" s="87"/>
      <c r="AD79" s="156"/>
      <c r="AE79" s="159"/>
      <c r="AF79" s="89"/>
      <c r="AG79" s="160"/>
      <c r="AH79" s="90"/>
      <c r="AI79" s="160"/>
      <c r="AJ79" s="161"/>
      <c r="AK79" s="153"/>
      <c r="AL79" s="90"/>
      <c r="AM79" s="153"/>
      <c r="AN79" s="90"/>
      <c r="AO79" s="93"/>
      <c r="AP79" s="162"/>
      <c r="AQ79" s="88"/>
      <c r="AR79" s="86"/>
      <c r="AS79" s="154"/>
      <c r="AT79" s="86"/>
      <c r="AU79" s="86"/>
      <c r="AV79" s="86"/>
      <c r="AW79" s="52"/>
    </row>
    <row r="80" spans="1:49" s="53" customFormat="1" ht="12.75">
      <c r="A80" s="123"/>
      <c r="B80" s="151"/>
      <c r="C80" s="240"/>
      <c r="D80" s="152"/>
      <c r="E80" s="87"/>
      <c r="F80" s="153"/>
      <c r="G80" s="86"/>
      <c r="H80" s="155"/>
      <c r="I80" s="86"/>
      <c r="J80" s="86"/>
      <c r="K80" s="87"/>
      <c r="L80" s="156"/>
      <c r="M80" s="87"/>
      <c r="N80" s="91"/>
      <c r="O80" s="86"/>
      <c r="P80" s="157"/>
      <c r="Q80" s="89"/>
      <c r="R80" s="92"/>
      <c r="S80" s="88"/>
      <c r="T80" s="234"/>
      <c r="U80" s="235"/>
      <c r="V80" s="236"/>
      <c r="W80" s="158"/>
      <c r="X80" s="88"/>
      <c r="Y80" s="86"/>
      <c r="Z80" s="86"/>
      <c r="AA80" s="119"/>
      <c r="AB80" s="88"/>
      <c r="AC80" s="87"/>
      <c r="AD80" s="156"/>
      <c r="AE80" s="159"/>
      <c r="AF80" s="89"/>
      <c r="AG80" s="160"/>
      <c r="AH80" s="90"/>
      <c r="AI80" s="160"/>
      <c r="AJ80" s="161"/>
      <c r="AK80" s="153"/>
      <c r="AL80" s="90"/>
      <c r="AM80" s="153"/>
      <c r="AN80" s="90"/>
      <c r="AO80" s="93"/>
      <c r="AP80" s="162"/>
      <c r="AQ80" s="88"/>
      <c r="AR80" s="86"/>
      <c r="AS80" s="154"/>
      <c r="AT80" s="86"/>
      <c r="AU80" s="86"/>
      <c r="AV80" s="86"/>
      <c r="AW80" s="52"/>
    </row>
    <row r="81" spans="1:49" s="53" customFormat="1" ht="12.75">
      <c r="A81" s="123"/>
      <c r="B81" s="151"/>
      <c r="C81" s="240"/>
      <c r="D81" s="152"/>
      <c r="E81" s="87"/>
      <c r="F81" s="153"/>
      <c r="G81" s="86"/>
      <c r="H81" s="155"/>
      <c r="I81" s="86"/>
      <c r="J81" s="86"/>
      <c r="K81" s="87"/>
      <c r="L81" s="156"/>
      <c r="M81" s="87"/>
      <c r="N81" s="91"/>
      <c r="O81" s="86"/>
      <c r="P81" s="157"/>
      <c r="Q81" s="89"/>
      <c r="R81" s="92"/>
      <c r="S81" s="88"/>
      <c r="T81" s="234"/>
      <c r="U81" s="235"/>
      <c r="V81" s="236"/>
      <c r="W81" s="158"/>
      <c r="X81" s="88"/>
      <c r="Y81" s="86"/>
      <c r="Z81" s="86"/>
      <c r="AA81" s="119"/>
      <c r="AB81" s="88"/>
      <c r="AC81" s="87"/>
      <c r="AD81" s="156"/>
      <c r="AE81" s="159"/>
      <c r="AF81" s="89"/>
      <c r="AG81" s="160"/>
      <c r="AH81" s="90"/>
      <c r="AI81" s="160"/>
      <c r="AJ81" s="161"/>
      <c r="AK81" s="153"/>
      <c r="AL81" s="90"/>
      <c r="AM81" s="153"/>
      <c r="AN81" s="90"/>
      <c r="AO81" s="93"/>
      <c r="AP81" s="162"/>
      <c r="AQ81" s="88"/>
      <c r="AR81" s="86"/>
      <c r="AS81" s="154"/>
      <c r="AT81" s="86"/>
      <c r="AU81" s="86"/>
      <c r="AV81" s="86"/>
      <c r="AW81" s="52"/>
    </row>
    <row r="82" spans="1:49" s="53" customFormat="1" ht="12.75">
      <c r="A82" s="123"/>
      <c r="B82" s="151"/>
      <c r="C82" s="240"/>
      <c r="D82" s="152"/>
      <c r="E82" s="87"/>
      <c r="F82" s="153"/>
      <c r="G82" s="86"/>
      <c r="H82" s="155"/>
      <c r="I82" s="86"/>
      <c r="J82" s="86"/>
      <c r="K82" s="87"/>
      <c r="L82" s="156"/>
      <c r="M82" s="87"/>
      <c r="N82" s="91"/>
      <c r="O82" s="86"/>
      <c r="P82" s="157"/>
      <c r="Q82" s="89"/>
      <c r="R82" s="92"/>
      <c r="S82" s="88"/>
      <c r="T82" s="234"/>
      <c r="U82" s="235"/>
      <c r="V82" s="236"/>
      <c r="W82" s="158"/>
      <c r="X82" s="88"/>
      <c r="Y82" s="86"/>
      <c r="Z82" s="86"/>
      <c r="AA82" s="119"/>
      <c r="AB82" s="88"/>
      <c r="AC82" s="87"/>
      <c r="AD82" s="156"/>
      <c r="AE82" s="159"/>
      <c r="AF82" s="89"/>
      <c r="AG82" s="160"/>
      <c r="AH82" s="90"/>
      <c r="AI82" s="160"/>
      <c r="AJ82" s="161"/>
      <c r="AK82" s="153"/>
      <c r="AL82" s="90"/>
      <c r="AM82" s="153"/>
      <c r="AN82" s="90"/>
      <c r="AO82" s="93"/>
      <c r="AP82" s="162"/>
      <c r="AQ82" s="88"/>
      <c r="AR82" s="86"/>
      <c r="AS82" s="154"/>
      <c r="AT82" s="86"/>
      <c r="AU82" s="86"/>
      <c r="AV82" s="86"/>
      <c r="AW82" s="52"/>
    </row>
    <row r="83" spans="1:49" s="53" customFormat="1" ht="12.75">
      <c r="A83" s="123"/>
      <c r="B83" s="151"/>
      <c r="C83" s="240"/>
      <c r="D83" s="152"/>
      <c r="E83" s="87"/>
      <c r="F83" s="153"/>
      <c r="G83" s="86"/>
      <c r="H83" s="155"/>
      <c r="I83" s="86"/>
      <c r="J83" s="86"/>
      <c r="K83" s="87"/>
      <c r="L83" s="156"/>
      <c r="M83" s="87"/>
      <c r="N83" s="91"/>
      <c r="O83" s="86"/>
      <c r="P83" s="157"/>
      <c r="Q83" s="89"/>
      <c r="R83" s="92"/>
      <c r="S83" s="88"/>
      <c r="T83" s="234"/>
      <c r="U83" s="235"/>
      <c r="V83" s="236"/>
      <c r="W83" s="158"/>
      <c r="X83" s="88"/>
      <c r="Y83" s="86"/>
      <c r="Z83" s="86"/>
      <c r="AA83" s="119"/>
      <c r="AB83" s="88"/>
      <c r="AC83" s="87"/>
      <c r="AD83" s="156"/>
      <c r="AE83" s="159"/>
      <c r="AF83" s="89"/>
      <c r="AG83" s="160"/>
      <c r="AH83" s="90"/>
      <c r="AI83" s="160"/>
      <c r="AJ83" s="161"/>
      <c r="AK83" s="153"/>
      <c r="AL83" s="90"/>
      <c r="AM83" s="153"/>
      <c r="AN83" s="90"/>
      <c r="AO83" s="93"/>
      <c r="AP83" s="162"/>
      <c r="AQ83" s="88"/>
      <c r="AR83" s="86"/>
      <c r="AS83" s="154"/>
      <c r="AT83" s="86"/>
      <c r="AU83" s="86"/>
      <c r="AV83" s="86"/>
      <c r="AW83" s="52"/>
    </row>
    <row r="84" spans="1:49" s="53" customFormat="1" ht="12.75">
      <c r="A84" s="123"/>
      <c r="B84" s="151"/>
      <c r="C84" s="240"/>
      <c r="D84" s="152"/>
      <c r="E84" s="87"/>
      <c r="F84" s="153"/>
      <c r="G84" s="86"/>
      <c r="H84" s="155"/>
      <c r="I84" s="86"/>
      <c r="J84" s="86"/>
      <c r="K84" s="87"/>
      <c r="L84" s="156"/>
      <c r="M84" s="87"/>
      <c r="N84" s="91"/>
      <c r="O84" s="86"/>
      <c r="P84" s="157"/>
      <c r="Q84" s="89"/>
      <c r="R84" s="92"/>
      <c r="S84" s="88"/>
      <c r="T84" s="234"/>
      <c r="U84" s="235"/>
      <c r="V84" s="236"/>
      <c r="W84" s="158"/>
      <c r="X84" s="88"/>
      <c r="Y84" s="86"/>
      <c r="Z84" s="86"/>
      <c r="AA84" s="119"/>
      <c r="AB84" s="88"/>
      <c r="AC84" s="87"/>
      <c r="AD84" s="156"/>
      <c r="AE84" s="159"/>
      <c r="AF84" s="89"/>
      <c r="AG84" s="160"/>
      <c r="AH84" s="90"/>
      <c r="AI84" s="160"/>
      <c r="AJ84" s="161"/>
      <c r="AK84" s="153"/>
      <c r="AL84" s="90"/>
      <c r="AM84" s="153"/>
      <c r="AN84" s="90"/>
      <c r="AO84" s="93"/>
      <c r="AP84" s="162"/>
      <c r="AQ84" s="88"/>
      <c r="AR84" s="86"/>
      <c r="AS84" s="154"/>
      <c r="AT84" s="86"/>
      <c r="AU84" s="86"/>
      <c r="AV84" s="86"/>
      <c r="AW84" s="52"/>
    </row>
    <row r="85" spans="1:49" s="53" customFormat="1" ht="12.75">
      <c r="A85" s="123"/>
      <c r="B85" s="151"/>
      <c r="C85" s="240"/>
      <c r="D85" s="152"/>
      <c r="E85" s="87"/>
      <c r="F85" s="153"/>
      <c r="G85" s="86"/>
      <c r="H85" s="155"/>
      <c r="I85" s="86"/>
      <c r="J85" s="86"/>
      <c r="K85" s="87"/>
      <c r="L85" s="156"/>
      <c r="M85" s="87"/>
      <c r="N85" s="91"/>
      <c r="O85" s="86"/>
      <c r="P85" s="157"/>
      <c r="Q85" s="89"/>
      <c r="R85" s="92"/>
      <c r="S85" s="88"/>
      <c r="T85" s="234"/>
      <c r="U85" s="235"/>
      <c r="V85" s="236"/>
      <c r="W85" s="158"/>
      <c r="X85" s="88"/>
      <c r="Y85" s="86"/>
      <c r="Z85" s="86"/>
      <c r="AA85" s="119"/>
      <c r="AB85" s="88"/>
      <c r="AC85" s="87"/>
      <c r="AD85" s="156"/>
      <c r="AE85" s="159"/>
      <c r="AF85" s="89"/>
      <c r="AG85" s="160"/>
      <c r="AH85" s="90"/>
      <c r="AI85" s="160"/>
      <c r="AJ85" s="161"/>
      <c r="AK85" s="153"/>
      <c r="AL85" s="90"/>
      <c r="AM85" s="153"/>
      <c r="AN85" s="90"/>
      <c r="AO85" s="93"/>
      <c r="AP85" s="162"/>
      <c r="AQ85" s="88"/>
      <c r="AR85" s="86"/>
      <c r="AS85" s="154"/>
      <c r="AT85" s="86"/>
      <c r="AU85" s="86"/>
      <c r="AV85" s="86"/>
      <c r="AW85" s="52"/>
    </row>
    <row r="86" spans="1:49" s="53" customFormat="1" ht="12.75">
      <c r="A86" s="123"/>
      <c r="B86" s="151"/>
      <c r="C86" s="240"/>
      <c r="D86" s="152"/>
      <c r="E86" s="87"/>
      <c r="F86" s="153"/>
      <c r="G86" s="86"/>
      <c r="H86" s="155"/>
      <c r="I86" s="86"/>
      <c r="J86" s="86"/>
      <c r="K86" s="87"/>
      <c r="L86" s="156"/>
      <c r="M86" s="87"/>
      <c r="N86" s="91"/>
      <c r="O86" s="86"/>
      <c r="P86" s="157"/>
      <c r="Q86" s="89"/>
      <c r="R86" s="92"/>
      <c r="S86" s="88"/>
      <c r="T86" s="234"/>
      <c r="U86" s="235"/>
      <c r="V86" s="236"/>
      <c r="W86" s="158"/>
      <c r="X86" s="88"/>
      <c r="Y86" s="86"/>
      <c r="Z86" s="86"/>
      <c r="AA86" s="119"/>
      <c r="AB86" s="88"/>
      <c r="AC86" s="87"/>
      <c r="AD86" s="156"/>
      <c r="AE86" s="159"/>
      <c r="AF86" s="89"/>
      <c r="AG86" s="160"/>
      <c r="AH86" s="90"/>
      <c r="AI86" s="160"/>
      <c r="AJ86" s="161"/>
      <c r="AK86" s="153"/>
      <c r="AL86" s="90"/>
      <c r="AM86" s="153"/>
      <c r="AN86" s="90"/>
      <c r="AO86" s="93"/>
      <c r="AP86" s="162"/>
      <c r="AQ86" s="88"/>
      <c r="AR86" s="86"/>
      <c r="AS86" s="154"/>
      <c r="AT86" s="86"/>
      <c r="AU86" s="86"/>
      <c r="AV86" s="86"/>
      <c r="AW86" s="52"/>
    </row>
    <row r="87" spans="1:49" s="53" customFormat="1" ht="12.75">
      <c r="A87" s="123"/>
      <c r="B87" s="151"/>
      <c r="C87" s="240"/>
      <c r="D87" s="152"/>
      <c r="E87" s="87"/>
      <c r="F87" s="153"/>
      <c r="G87" s="86"/>
      <c r="H87" s="155"/>
      <c r="I87" s="86"/>
      <c r="J87" s="86"/>
      <c r="K87" s="87"/>
      <c r="L87" s="156"/>
      <c r="M87" s="87"/>
      <c r="N87" s="91"/>
      <c r="O87" s="86"/>
      <c r="P87" s="157"/>
      <c r="Q87" s="89"/>
      <c r="R87" s="92"/>
      <c r="S87" s="88"/>
      <c r="T87" s="234"/>
      <c r="U87" s="235"/>
      <c r="V87" s="236"/>
      <c r="W87" s="158"/>
      <c r="X87" s="88"/>
      <c r="Y87" s="86"/>
      <c r="Z87" s="86"/>
      <c r="AA87" s="119"/>
      <c r="AB87" s="88"/>
      <c r="AC87" s="87"/>
      <c r="AD87" s="156"/>
      <c r="AE87" s="159"/>
      <c r="AF87" s="89"/>
      <c r="AG87" s="160"/>
      <c r="AH87" s="90"/>
      <c r="AI87" s="160"/>
      <c r="AJ87" s="161"/>
      <c r="AK87" s="153"/>
      <c r="AL87" s="90"/>
      <c r="AM87" s="153"/>
      <c r="AN87" s="90"/>
      <c r="AO87" s="93"/>
      <c r="AP87" s="162"/>
      <c r="AQ87" s="88"/>
      <c r="AR87" s="86"/>
      <c r="AS87" s="154"/>
      <c r="AT87" s="86"/>
      <c r="AU87" s="86"/>
      <c r="AV87" s="86"/>
      <c r="AW87" s="52"/>
    </row>
    <row r="88" spans="1:49" s="53" customFormat="1" ht="12.75">
      <c r="A88" s="123"/>
      <c r="B88" s="151"/>
      <c r="C88" s="240"/>
      <c r="D88" s="152"/>
      <c r="E88" s="87"/>
      <c r="F88" s="153"/>
      <c r="G88" s="86"/>
      <c r="H88" s="155"/>
      <c r="I88" s="86"/>
      <c r="J88" s="86"/>
      <c r="K88" s="87"/>
      <c r="L88" s="156"/>
      <c r="M88" s="87"/>
      <c r="N88" s="91"/>
      <c r="O88" s="86"/>
      <c r="P88" s="157"/>
      <c r="Q88" s="89"/>
      <c r="R88" s="92"/>
      <c r="S88" s="88"/>
      <c r="T88" s="234"/>
      <c r="U88" s="235"/>
      <c r="V88" s="236"/>
      <c r="W88" s="158"/>
      <c r="X88" s="88"/>
      <c r="Y88" s="86"/>
      <c r="Z88" s="86"/>
      <c r="AA88" s="119"/>
      <c r="AB88" s="88"/>
      <c r="AC88" s="87"/>
      <c r="AD88" s="156"/>
      <c r="AE88" s="159"/>
      <c r="AF88" s="89"/>
      <c r="AG88" s="160"/>
      <c r="AH88" s="90"/>
      <c r="AI88" s="160"/>
      <c r="AJ88" s="161"/>
      <c r="AK88" s="153"/>
      <c r="AL88" s="90"/>
      <c r="AM88" s="153"/>
      <c r="AN88" s="90"/>
      <c r="AO88" s="93"/>
      <c r="AP88" s="162"/>
      <c r="AQ88" s="88"/>
      <c r="AR88" s="86"/>
      <c r="AS88" s="154"/>
      <c r="AT88" s="86"/>
      <c r="AU88" s="86"/>
      <c r="AV88" s="86"/>
      <c r="AW88" s="52"/>
    </row>
    <row r="89" spans="1:49" s="53" customFormat="1" ht="12.75">
      <c r="A89" s="123"/>
      <c r="B89" s="151"/>
      <c r="C89" s="240"/>
      <c r="D89" s="152"/>
      <c r="E89" s="87"/>
      <c r="F89" s="153"/>
      <c r="G89" s="86"/>
      <c r="H89" s="155"/>
      <c r="I89" s="86"/>
      <c r="J89" s="86"/>
      <c r="K89" s="87"/>
      <c r="L89" s="156"/>
      <c r="M89" s="87"/>
      <c r="N89" s="91"/>
      <c r="O89" s="86"/>
      <c r="P89" s="157"/>
      <c r="Q89" s="89"/>
      <c r="R89" s="92"/>
      <c r="S89" s="88"/>
      <c r="T89" s="234"/>
      <c r="U89" s="235"/>
      <c r="V89" s="236"/>
      <c r="W89" s="158"/>
      <c r="X89" s="88"/>
      <c r="Y89" s="86"/>
      <c r="Z89" s="86"/>
      <c r="AA89" s="119"/>
      <c r="AB89" s="88"/>
      <c r="AC89" s="87"/>
      <c r="AD89" s="156"/>
      <c r="AE89" s="159"/>
      <c r="AF89" s="89"/>
      <c r="AG89" s="160"/>
      <c r="AH89" s="90"/>
      <c r="AI89" s="160"/>
      <c r="AJ89" s="161"/>
      <c r="AK89" s="153"/>
      <c r="AL89" s="90"/>
      <c r="AM89" s="153"/>
      <c r="AN89" s="90"/>
      <c r="AO89" s="93"/>
      <c r="AP89" s="162"/>
      <c r="AQ89" s="88"/>
      <c r="AR89" s="86"/>
      <c r="AS89" s="154"/>
      <c r="AT89" s="86"/>
      <c r="AU89" s="86"/>
      <c r="AV89" s="86"/>
      <c r="AW89" s="52"/>
    </row>
    <row r="90" spans="1:49" s="53" customFormat="1" ht="12.75">
      <c r="A90" s="123"/>
      <c r="B90" s="151"/>
      <c r="C90" s="240"/>
      <c r="D90" s="152"/>
      <c r="E90" s="87"/>
      <c r="F90" s="153"/>
      <c r="G90" s="86"/>
      <c r="H90" s="155"/>
      <c r="I90" s="86"/>
      <c r="J90" s="86"/>
      <c r="K90" s="87"/>
      <c r="L90" s="156"/>
      <c r="M90" s="87"/>
      <c r="N90" s="91"/>
      <c r="O90" s="86"/>
      <c r="P90" s="157"/>
      <c r="Q90" s="89"/>
      <c r="R90" s="92"/>
      <c r="S90" s="88"/>
      <c r="T90" s="234"/>
      <c r="U90" s="235"/>
      <c r="V90" s="236"/>
      <c r="W90" s="158"/>
      <c r="X90" s="88"/>
      <c r="Y90" s="86"/>
      <c r="Z90" s="86"/>
      <c r="AA90" s="119"/>
      <c r="AB90" s="88"/>
      <c r="AC90" s="87"/>
      <c r="AD90" s="156"/>
      <c r="AE90" s="159"/>
      <c r="AF90" s="89"/>
      <c r="AG90" s="160"/>
      <c r="AH90" s="90"/>
      <c r="AI90" s="160"/>
      <c r="AJ90" s="161"/>
      <c r="AK90" s="153"/>
      <c r="AL90" s="90"/>
      <c r="AM90" s="153"/>
      <c r="AN90" s="90"/>
      <c r="AO90" s="93"/>
      <c r="AP90" s="162"/>
      <c r="AQ90" s="88"/>
      <c r="AR90" s="86"/>
      <c r="AS90" s="154"/>
      <c r="AT90" s="86"/>
      <c r="AU90" s="86"/>
      <c r="AV90" s="86"/>
      <c r="AW90" s="52"/>
    </row>
    <row r="91" spans="1:49" s="53" customFormat="1" ht="12.75">
      <c r="A91" s="123"/>
      <c r="B91" s="151"/>
      <c r="C91" s="240"/>
      <c r="D91" s="152"/>
      <c r="E91" s="87"/>
      <c r="F91" s="153"/>
      <c r="G91" s="86"/>
      <c r="H91" s="155"/>
      <c r="I91" s="86"/>
      <c r="J91" s="86"/>
      <c r="K91" s="87"/>
      <c r="L91" s="156"/>
      <c r="M91" s="87"/>
      <c r="N91" s="91"/>
      <c r="O91" s="86"/>
      <c r="P91" s="157"/>
      <c r="Q91" s="89"/>
      <c r="R91" s="92"/>
      <c r="S91" s="88"/>
      <c r="T91" s="234"/>
      <c r="U91" s="235"/>
      <c r="V91" s="236"/>
      <c r="W91" s="158"/>
      <c r="X91" s="88"/>
      <c r="Y91" s="86"/>
      <c r="Z91" s="86"/>
      <c r="AA91" s="119"/>
      <c r="AB91" s="88"/>
      <c r="AC91" s="87"/>
      <c r="AD91" s="156"/>
      <c r="AE91" s="159"/>
      <c r="AF91" s="89"/>
      <c r="AG91" s="160"/>
      <c r="AH91" s="90"/>
      <c r="AI91" s="160"/>
      <c r="AJ91" s="161"/>
      <c r="AK91" s="153"/>
      <c r="AL91" s="90"/>
      <c r="AM91" s="153"/>
      <c r="AN91" s="90"/>
      <c r="AO91" s="93"/>
      <c r="AP91" s="162"/>
      <c r="AQ91" s="88"/>
      <c r="AR91" s="86"/>
      <c r="AS91" s="154"/>
      <c r="AT91" s="86"/>
      <c r="AU91" s="86"/>
      <c r="AV91" s="86"/>
      <c r="AW91" s="52"/>
    </row>
    <row r="92" spans="1:49" s="53" customFormat="1" ht="12.75">
      <c r="A92" s="123"/>
      <c r="B92" s="151"/>
      <c r="C92" s="240"/>
      <c r="D92" s="152"/>
      <c r="E92" s="87"/>
      <c r="F92" s="153"/>
      <c r="G92" s="86"/>
      <c r="H92" s="155"/>
      <c r="I92" s="86"/>
      <c r="J92" s="86"/>
      <c r="K92" s="87"/>
      <c r="L92" s="156"/>
      <c r="M92" s="87"/>
      <c r="N92" s="91"/>
      <c r="O92" s="86"/>
      <c r="P92" s="157"/>
      <c r="Q92" s="89"/>
      <c r="R92" s="92"/>
      <c r="S92" s="88"/>
      <c r="T92" s="234"/>
      <c r="U92" s="235"/>
      <c r="V92" s="236"/>
      <c r="W92" s="158"/>
      <c r="X92" s="88"/>
      <c r="Y92" s="86"/>
      <c r="Z92" s="86"/>
      <c r="AA92" s="119"/>
      <c r="AB92" s="88"/>
      <c r="AC92" s="87"/>
      <c r="AD92" s="156"/>
      <c r="AE92" s="159"/>
      <c r="AF92" s="89"/>
      <c r="AG92" s="160"/>
      <c r="AH92" s="90"/>
      <c r="AI92" s="160"/>
      <c r="AJ92" s="161"/>
      <c r="AK92" s="153"/>
      <c r="AL92" s="90"/>
      <c r="AM92" s="153"/>
      <c r="AN92" s="90"/>
      <c r="AO92" s="93"/>
      <c r="AP92" s="162"/>
      <c r="AQ92" s="88"/>
      <c r="AR92" s="86"/>
      <c r="AS92" s="154"/>
      <c r="AT92" s="86"/>
      <c r="AU92" s="86"/>
      <c r="AV92" s="86"/>
      <c r="AW92" s="52"/>
    </row>
    <row r="93" spans="1:49" s="53" customFormat="1" ht="12.75">
      <c r="A93" s="123"/>
      <c r="B93" s="151"/>
      <c r="C93" s="240"/>
      <c r="D93" s="152"/>
      <c r="E93" s="87"/>
      <c r="F93" s="153"/>
      <c r="G93" s="86"/>
      <c r="H93" s="155"/>
      <c r="I93" s="86"/>
      <c r="J93" s="86"/>
      <c r="K93" s="87"/>
      <c r="L93" s="156"/>
      <c r="M93" s="87"/>
      <c r="N93" s="91"/>
      <c r="O93" s="86"/>
      <c r="P93" s="157"/>
      <c r="Q93" s="89"/>
      <c r="R93" s="92"/>
      <c r="S93" s="88"/>
      <c r="T93" s="234"/>
      <c r="U93" s="235"/>
      <c r="V93" s="236"/>
      <c r="W93" s="158"/>
      <c r="X93" s="88"/>
      <c r="Y93" s="86"/>
      <c r="Z93" s="86"/>
      <c r="AA93" s="119"/>
      <c r="AB93" s="88"/>
      <c r="AC93" s="87"/>
      <c r="AD93" s="156"/>
      <c r="AE93" s="159"/>
      <c r="AF93" s="89"/>
      <c r="AG93" s="160"/>
      <c r="AH93" s="90"/>
      <c r="AI93" s="160"/>
      <c r="AJ93" s="161"/>
      <c r="AK93" s="153"/>
      <c r="AL93" s="90"/>
      <c r="AM93" s="153"/>
      <c r="AN93" s="90"/>
      <c r="AO93" s="93"/>
      <c r="AP93" s="162"/>
      <c r="AQ93" s="88"/>
      <c r="AR93" s="86"/>
      <c r="AS93" s="154"/>
      <c r="AT93" s="86"/>
      <c r="AU93" s="86"/>
      <c r="AV93" s="86"/>
      <c r="AW93" s="52"/>
    </row>
    <row r="94" spans="1:49" s="53" customFormat="1" ht="12.75">
      <c r="A94" s="123"/>
      <c r="B94" s="151"/>
      <c r="C94" s="240"/>
      <c r="D94" s="152"/>
      <c r="E94" s="87"/>
      <c r="F94" s="153"/>
      <c r="G94" s="86"/>
      <c r="H94" s="155"/>
      <c r="I94" s="86"/>
      <c r="J94" s="86"/>
      <c r="K94" s="87"/>
      <c r="L94" s="156"/>
      <c r="M94" s="87"/>
      <c r="N94" s="91"/>
      <c r="O94" s="86"/>
      <c r="P94" s="157"/>
      <c r="Q94" s="89"/>
      <c r="R94" s="92"/>
      <c r="S94" s="88"/>
      <c r="T94" s="234"/>
      <c r="U94" s="235"/>
      <c r="V94" s="236"/>
      <c r="W94" s="158"/>
      <c r="X94" s="88"/>
      <c r="Y94" s="86"/>
      <c r="Z94" s="86"/>
      <c r="AA94" s="119"/>
      <c r="AB94" s="88"/>
      <c r="AC94" s="87"/>
      <c r="AD94" s="156"/>
      <c r="AE94" s="159"/>
      <c r="AF94" s="89"/>
      <c r="AG94" s="160"/>
      <c r="AH94" s="90"/>
      <c r="AI94" s="160"/>
      <c r="AJ94" s="161"/>
      <c r="AK94" s="153"/>
      <c r="AL94" s="90"/>
      <c r="AM94" s="153"/>
      <c r="AN94" s="90"/>
      <c r="AO94" s="93"/>
      <c r="AP94" s="162"/>
      <c r="AQ94" s="88"/>
      <c r="AR94" s="86"/>
      <c r="AS94" s="154"/>
      <c r="AT94" s="86"/>
      <c r="AU94" s="86"/>
      <c r="AV94" s="86"/>
      <c r="AW94" s="52"/>
    </row>
    <row r="95" spans="1:49" s="53" customFormat="1" ht="12.75">
      <c r="A95" s="123"/>
      <c r="B95" s="151"/>
      <c r="C95" s="240"/>
      <c r="D95" s="152"/>
      <c r="E95" s="87"/>
      <c r="F95" s="153"/>
      <c r="G95" s="86"/>
      <c r="H95" s="155"/>
      <c r="I95" s="86"/>
      <c r="J95" s="86"/>
      <c r="K95" s="87"/>
      <c r="L95" s="156"/>
      <c r="M95" s="87"/>
      <c r="N95" s="91"/>
      <c r="O95" s="86"/>
      <c r="P95" s="157"/>
      <c r="Q95" s="89"/>
      <c r="R95" s="92"/>
      <c r="S95" s="88"/>
      <c r="T95" s="234"/>
      <c r="U95" s="235"/>
      <c r="V95" s="236"/>
      <c r="W95" s="158"/>
      <c r="X95" s="88"/>
      <c r="Y95" s="86"/>
      <c r="Z95" s="86"/>
      <c r="AA95" s="119"/>
      <c r="AB95" s="88"/>
      <c r="AC95" s="87"/>
      <c r="AD95" s="156"/>
      <c r="AE95" s="159"/>
      <c r="AF95" s="89"/>
      <c r="AG95" s="160"/>
      <c r="AH95" s="90"/>
      <c r="AI95" s="160"/>
      <c r="AJ95" s="161"/>
      <c r="AK95" s="153"/>
      <c r="AL95" s="90"/>
      <c r="AM95" s="153"/>
      <c r="AN95" s="90"/>
      <c r="AO95" s="93"/>
      <c r="AP95" s="162"/>
      <c r="AQ95" s="88"/>
      <c r="AR95" s="86"/>
      <c r="AS95" s="154"/>
      <c r="AT95" s="86"/>
      <c r="AU95" s="86"/>
      <c r="AV95" s="86"/>
      <c r="AW95" s="52"/>
    </row>
    <row r="96" spans="1:49" s="53" customFormat="1" ht="12.75">
      <c r="A96" s="123"/>
      <c r="B96" s="151"/>
      <c r="C96" s="240"/>
      <c r="D96" s="152"/>
      <c r="E96" s="87"/>
      <c r="F96" s="153"/>
      <c r="G96" s="86"/>
      <c r="H96" s="155"/>
      <c r="I96" s="86"/>
      <c r="J96" s="86"/>
      <c r="K96" s="87"/>
      <c r="L96" s="156"/>
      <c r="M96" s="87"/>
      <c r="N96" s="91"/>
      <c r="O96" s="86"/>
      <c r="P96" s="157"/>
      <c r="Q96" s="89"/>
      <c r="R96" s="92"/>
      <c r="S96" s="88"/>
      <c r="T96" s="234"/>
      <c r="U96" s="235"/>
      <c r="V96" s="236"/>
      <c r="W96" s="158"/>
      <c r="X96" s="88"/>
      <c r="Y96" s="86"/>
      <c r="Z96" s="86"/>
      <c r="AA96" s="119"/>
      <c r="AB96" s="88"/>
      <c r="AC96" s="87"/>
      <c r="AD96" s="156"/>
      <c r="AE96" s="159"/>
      <c r="AF96" s="89"/>
      <c r="AG96" s="160"/>
      <c r="AH96" s="90"/>
      <c r="AI96" s="160"/>
      <c r="AJ96" s="161"/>
      <c r="AK96" s="153"/>
      <c r="AL96" s="90"/>
      <c r="AM96" s="153"/>
      <c r="AN96" s="90"/>
      <c r="AO96" s="93"/>
      <c r="AP96" s="162"/>
      <c r="AQ96" s="88"/>
      <c r="AR96" s="86"/>
      <c r="AS96" s="154"/>
      <c r="AT96" s="86"/>
      <c r="AU96" s="86"/>
      <c r="AV96" s="86"/>
      <c r="AW96" s="52"/>
    </row>
    <row r="97" spans="1:49" s="53" customFormat="1" ht="12.75">
      <c r="A97" s="123"/>
      <c r="B97" s="151"/>
      <c r="C97" s="240"/>
      <c r="D97" s="152"/>
      <c r="E97" s="87"/>
      <c r="F97" s="153"/>
      <c r="G97" s="86"/>
      <c r="H97" s="155"/>
      <c r="I97" s="86"/>
      <c r="J97" s="86"/>
      <c r="K97" s="87"/>
      <c r="L97" s="156"/>
      <c r="M97" s="87"/>
      <c r="N97" s="91"/>
      <c r="O97" s="86"/>
      <c r="P97" s="157"/>
      <c r="Q97" s="89"/>
      <c r="R97" s="92"/>
      <c r="S97" s="88"/>
      <c r="T97" s="234"/>
      <c r="U97" s="235"/>
      <c r="V97" s="236"/>
      <c r="W97" s="158"/>
      <c r="X97" s="88"/>
      <c r="Y97" s="86"/>
      <c r="Z97" s="86"/>
      <c r="AA97" s="119"/>
      <c r="AB97" s="88"/>
      <c r="AC97" s="87"/>
      <c r="AD97" s="156"/>
      <c r="AE97" s="159"/>
      <c r="AF97" s="89"/>
      <c r="AG97" s="160"/>
      <c r="AH97" s="90"/>
      <c r="AI97" s="160"/>
      <c r="AJ97" s="161"/>
      <c r="AK97" s="153"/>
      <c r="AL97" s="90"/>
      <c r="AM97" s="153"/>
      <c r="AN97" s="90"/>
      <c r="AO97" s="93"/>
      <c r="AP97" s="162"/>
      <c r="AQ97" s="88"/>
      <c r="AR97" s="86"/>
      <c r="AS97" s="154"/>
      <c r="AT97" s="86"/>
      <c r="AU97" s="86"/>
      <c r="AV97" s="86"/>
      <c r="AW97" s="52"/>
    </row>
    <row r="98" spans="1:49" s="53" customFormat="1" ht="12.75">
      <c r="A98" s="123"/>
      <c r="B98" s="151"/>
      <c r="C98" s="240"/>
      <c r="D98" s="152"/>
      <c r="E98" s="87"/>
      <c r="F98" s="153"/>
      <c r="G98" s="86"/>
      <c r="H98" s="155"/>
      <c r="I98" s="86"/>
      <c r="J98" s="86"/>
      <c r="K98" s="87"/>
      <c r="L98" s="156"/>
      <c r="M98" s="87"/>
      <c r="N98" s="91"/>
      <c r="O98" s="86"/>
      <c r="P98" s="157"/>
      <c r="Q98" s="89"/>
      <c r="R98" s="92"/>
      <c r="S98" s="88"/>
      <c r="T98" s="234"/>
      <c r="U98" s="235"/>
      <c r="V98" s="236"/>
      <c r="W98" s="158"/>
      <c r="X98" s="88"/>
      <c r="Y98" s="86"/>
      <c r="Z98" s="86"/>
      <c r="AA98" s="119"/>
      <c r="AB98" s="88"/>
      <c r="AC98" s="87"/>
      <c r="AD98" s="156"/>
      <c r="AE98" s="159"/>
      <c r="AF98" s="89"/>
      <c r="AG98" s="160"/>
      <c r="AH98" s="90"/>
      <c r="AI98" s="160"/>
      <c r="AJ98" s="161"/>
      <c r="AK98" s="153"/>
      <c r="AL98" s="90"/>
      <c r="AM98" s="153"/>
      <c r="AN98" s="90"/>
      <c r="AO98" s="93"/>
      <c r="AP98" s="162"/>
      <c r="AQ98" s="88"/>
      <c r="AR98" s="86"/>
      <c r="AS98" s="154"/>
      <c r="AT98" s="86"/>
      <c r="AU98" s="86"/>
      <c r="AV98" s="86"/>
      <c r="AW98" s="52"/>
    </row>
    <row r="99" spans="1:49" s="53" customFormat="1" ht="12.75">
      <c r="A99" s="123"/>
      <c r="B99" s="151"/>
      <c r="C99" s="240"/>
      <c r="D99" s="152"/>
      <c r="E99" s="87"/>
      <c r="F99" s="153"/>
      <c r="G99" s="86"/>
      <c r="H99" s="155"/>
      <c r="I99" s="86"/>
      <c r="J99" s="86"/>
      <c r="K99" s="87"/>
      <c r="L99" s="156"/>
      <c r="M99" s="87"/>
      <c r="N99" s="91"/>
      <c r="O99" s="86"/>
      <c r="P99" s="157"/>
      <c r="Q99" s="89"/>
      <c r="R99" s="92"/>
      <c r="S99" s="88"/>
      <c r="T99" s="234"/>
      <c r="U99" s="235"/>
      <c r="V99" s="236"/>
      <c r="W99" s="158"/>
      <c r="X99" s="88"/>
      <c r="Y99" s="86"/>
      <c r="Z99" s="86"/>
      <c r="AA99" s="119"/>
      <c r="AB99" s="88"/>
      <c r="AC99" s="87"/>
      <c r="AD99" s="156"/>
      <c r="AE99" s="159"/>
      <c r="AF99" s="89"/>
      <c r="AG99" s="160"/>
      <c r="AH99" s="90"/>
      <c r="AI99" s="160"/>
      <c r="AJ99" s="161"/>
      <c r="AK99" s="153"/>
      <c r="AL99" s="90"/>
      <c r="AM99" s="153"/>
      <c r="AN99" s="90"/>
      <c r="AO99" s="93"/>
      <c r="AP99" s="162"/>
      <c r="AQ99" s="88"/>
      <c r="AR99" s="86"/>
      <c r="AS99" s="154"/>
      <c r="AT99" s="86"/>
      <c r="AU99" s="86"/>
      <c r="AV99" s="86"/>
      <c r="AW99" s="52"/>
    </row>
    <row r="100" spans="1:49" s="53" customFormat="1" ht="12.75">
      <c r="A100" s="123"/>
      <c r="B100" s="151"/>
      <c r="C100" s="240"/>
      <c r="D100" s="152"/>
      <c r="E100" s="87"/>
      <c r="F100" s="153"/>
      <c r="G100" s="86"/>
      <c r="H100" s="155"/>
      <c r="I100" s="86"/>
      <c r="J100" s="86"/>
      <c r="K100" s="87"/>
      <c r="L100" s="156"/>
      <c r="M100" s="87"/>
      <c r="N100" s="91"/>
      <c r="O100" s="86"/>
      <c r="P100" s="157"/>
      <c r="Q100" s="89"/>
      <c r="R100" s="92"/>
      <c r="S100" s="88"/>
      <c r="T100" s="234"/>
      <c r="U100" s="235"/>
      <c r="V100" s="236"/>
      <c r="W100" s="158"/>
      <c r="X100" s="88"/>
      <c r="Y100" s="86"/>
      <c r="Z100" s="86"/>
      <c r="AA100" s="119"/>
      <c r="AB100" s="88"/>
      <c r="AC100" s="87"/>
      <c r="AD100" s="156"/>
      <c r="AE100" s="159"/>
      <c r="AF100" s="89"/>
      <c r="AG100" s="160"/>
      <c r="AH100" s="90"/>
      <c r="AI100" s="160"/>
      <c r="AJ100" s="161"/>
      <c r="AK100" s="153"/>
      <c r="AL100" s="90"/>
      <c r="AM100" s="153"/>
      <c r="AN100" s="90"/>
      <c r="AO100" s="93"/>
      <c r="AP100" s="162"/>
      <c r="AQ100" s="88"/>
      <c r="AR100" s="86"/>
      <c r="AS100" s="154"/>
      <c r="AT100" s="86"/>
      <c r="AU100" s="86"/>
      <c r="AV100" s="86"/>
      <c r="AW100" s="52"/>
    </row>
    <row r="101" spans="1:49" s="53" customFormat="1" ht="12.75">
      <c r="A101" s="123"/>
      <c r="B101" s="151"/>
      <c r="C101" s="240"/>
      <c r="D101" s="152"/>
      <c r="E101" s="87"/>
      <c r="F101" s="153"/>
      <c r="G101" s="86"/>
      <c r="H101" s="155"/>
      <c r="I101" s="86"/>
      <c r="J101" s="86"/>
      <c r="K101" s="87"/>
      <c r="L101" s="156"/>
      <c r="M101" s="87"/>
      <c r="N101" s="91"/>
      <c r="O101" s="86"/>
      <c r="P101" s="157"/>
      <c r="Q101" s="89"/>
      <c r="R101" s="92"/>
      <c r="S101" s="88"/>
      <c r="T101" s="234"/>
      <c r="U101" s="235"/>
      <c r="V101" s="236"/>
      <c r="W101" s="158"/>
      <c r="X101" s="88"/>
      <c r="Y101" s="86"/>
      <c r="Z101" s="86"/>
      <c r="AA101" s="119"/>
      <c r="AB101" s="88"/>
      <c r="AC101" s="87"/>
      <c r="AD101" s="156"/>
      <c r="AE101" s="159"/>
      <c r="AF101" s="89"/>
      <c r="AG101" s="160"/>
      <c r="AH101" s="90"/>
      <c r="AI101" s="160"/>
      <c r="AJ101" s="161"/>
      <c r="AK101" s="153"/>
      <c r="AL101" s="90"/>
      <c r="AM101" s="153"/>
      <c r="AN101" s="90"/>
      <c r="AO101" s="93"/>
      <c r="AP101" s="162"/>
      <c r="AQ101" s="88"/>
      <c r="AR101" s="86"/>
      <c r="AS101" s="154"/>
      <c r="AT101" s="86"/>
      <c r="AU101" s="86"/>
      <c r="AV101" s="86"/>
      <c r="AW101" s="52"/>
    </row>
    <row r="102" spans="1:49" s="53" customFormat="1" ht="12.75">
      <c r="A102" s="123"/>
      <c r="B102" s="151"/>
      <c r="C102" s="240"/>
      <c r="D102" s="152"/>
      <c r="E102" s="87"/>
      <c r="F102" s="153"/>
      <c r="G102" s="86"/>
      <c r="H102" s="155"/>
      <c r="I102" s="86"/>
      <c r="J102" s="86"/>
      <c r="K102" s="87"/>
      <c r="L102" s="156"/>
      <c r="M102" s="87"/>
      <c r="N102" s="91"/>
      <c r="O102" s="86"/>
      <c r="P102" s="157"/>
      <c r="Q102" s="89"/>
      <c r="R102" s="92"/>
      <c r="S102" s="88"/>
      <c r="T102" s="234"/>
      <c r="U102" s="235"/>
      <c r="V102" s="236"/>
      <c r="W102" s="158"/>
      <c r="X102" s="88"/>
      <c r="Y102" s="86"/>
      <c r="Z102" s="86"/>
      <c r="AA102" s="119"/>
      <c r="AB102" s="88"/>
      <c r="AC102" s="87"/>
      <c r="AD102" s="156"/>
      <c r="AE102" s="159"/>
      <c r="AF102" s="89"/>
      <c r="AG102" s="160"/>
      <c r="AH102" s="90"/>
      <c r="AI102" s="160"/>
      <c r="AJ102" s="161"/>
      <c r="AK102" s="153"/>
      <c r="AL102" s="90"/>
      <c r="AM102" s="153"/>
      <c r="AN102" s="90"/>
      <c r="AO102" s="93"/>
      <c r="AP102" s="162"/>
      <c r="AQ102" s="88"/>
      <c r="AR102" s="86"/>
      <c r="AS102" s="154"/>
      <c r="AT102" s="86"/>
      <c r="AU102" s="86"/>
      <c r="AV102" s="86"/>
      <c r="AW102" s="52"/>
    </row>
    <row r="103" spans="1:49" s="53" customFormat="1" ht="12.75">
      <c r="A103" s="123"/>
      <c r="B103" s="151"/>
      <c r="C103" s="240"/>
      <c r="D103" s="152"/>
      <c r="E103" s="87"/>
      <c r="F103" s="153"/>
      <c r="G103" s="86"/>
      <c r="H103" s="155"/>
      <c r="I103" s="86"/>
      <c r="J103" s="86"/>
      <c r="K103" s="87"/>
      <c r="L103" s="156"/>
      <c r="M103" s="87"/>
      <c r="N103" s="91"/>
      <c r="O103" s="86"/>
      <c r="P103" s="157"/>
      <c r="Q103" s="89"/>
      <c r="R103" s="92"/>
      <c r="S103" s="88"/>
      <c r="T103" s="234"/>
      <c r="U103" s="235"/>
      <c r="V103" s="236"/>
      <c r="W103" s="158"/>
      <c r="X103" s="88"/>
      <c r="Y103" s="86"/>
      <c r="Z103" s="86"/>
      <c r="AA103" s="119"/>
      <c r="AB103" s="88"/>
      <c r="AC103" s="87"/>
      <c r="AD103" s="156"/>
      <c r="AE103" s="159"/>
      <c r="AF103" s="89"/>
      <c r="AG103" s="160"/>
      <c r="AH103" s="90"/>
      <c r="AI103" s="160"/>
      <c r="AJ103" s="161"/>
      <c r="AK103" s="153"/>
      <c r="AL103" s="90"/>
      <c r="AM103" s="153"/>
      <c r="AN103" s="90"/>
      <c r="AO103" s="93"/>
      <c r="AP103" s="162"/>
      <c r="AQ103" s="88"/>
      <c r="AR103" s="86"/>
      <c r="AS103" s="154"/>
      <c r="AT103" s="86"/>
      <c r="AU103" s="86"/>
      <c r="AV103" s="86"/>
      <c r="AW103" s="52"/>
    </row>
    <row r="104" spans="1:49" s="53" customFormat="1" ht="12.75">
      <c r="A104" s="123"/>
      <c r="B104" s="151"/>
      <c r="C104" s="240"/>
      <c r="D104" s="152"/>
      <c r="E104" s="87"/>
      <c r="F104" s="153"/>
      <c r="G104" s="86"/>
      <c r="H104" s="155"/>
      <c r="I104" s="86"/>
      <c r="J104" s="86"/>
      <c r="K104" s="87"/>
      <c r="L104" s="156"/>
      <c r="M104" s="87"/>
      <c r="N104" s="91"/>
      <c r="O104" s="86"/>
      <c r="P104" s="157"/>
      <c r="Q104" s="89"/>
      <c r="R104" s="92"/>
      <c r="S104" s="88"/>
      <c r="T104" s="234"/>
      <c r="U104" s="235"/>
      <c r="V104" s="236"/>
      <c r="W104" s="158"/>
      <c r="X104" s="88"/>
      <c r="Y104" s="86"/>
      <c r="Z104" s="86"/>
      <c r="AA104" s="119"/>
      <c r="AB104" s="88"/>
      <c r="AC104" s="87"/>
      <c r="AD104" s="156"/>
      <c r="AE104" s="159"/>
      <c r="AF104" s="89"/>
      <c r="AG104" s="160"/>
      <c r="AH104" s="90"/>
      <c r="AI104" s="160"/>
      <c r="AJ104" s="161"/>
      <c r="AK104" s="153"/>
      <c r="AL104" s="90"/>
      <c r="AM104" s="153"/>
      <c r="AN104" s="90"/>
      <c r="AO104" s="93"/>
      <c r="AP104" s="162"/>
      <c r="AQ104" s="88"/>
      <c r="AR104" s="86"/>
      <c r="AS104" s="154"/>
      <c r="AT104" s="86"/>
      <c r="AU104" s="86"/>
      <c r="AV104" s="86"/>
      <c r="AW104" s="52"/>
    </row>
    <row r="105" spans="1:49" s="53" customFormat="1" ht="12.75">
      <c r="A105" s="123"/>
      <c r="B105" s="151"/>
      <c r="C105" s="240"/>
      <c r="D105" s="152"/>
      <c r="E105" s="87"/>
      <c r="F105" s="153"/>
      <c r="G105" s="86"/>
      <c r="H105" s="155"/>
      <c r="I105" s="86"/>
      <c r="J105" s="86"/>
      <c r="K105" s="87"/>
      <c r="L105" s="156"/>
      <c r="M105" s="87"/>
      <c r="N105" s="91"/>
      <c r="O105" s="86"/>
      <c r="P105" s="157"/>
      <c r="Q105" s="89"/>
      <c r="R105" s="92"/>
      <c r="S105" s="88"/>
      <c r="T105" s="234"/>
      <c r="U105" s="235"/>
      <c r="V105" s="236"/>
      <c r="W105" s="158"/>
      <c r="X105" s="88"/>
      <c r="Y105" s="86"/>
      <c r="Z105" s="86"/>
      <c r="AA105" s="119"/>
      <c r="AB105" s="88"/>
      <c r="AC105" s="87"/>
      <c r="AD105" s="156"/>
      <c r="AE105" s="159"/>
      <c r="AF105" s="89"/>
      <c r="AG105" s="160"/>
      <c r="AH105" s="90"/>
      <c r="AI105" s="160"/>
      <c r="AJ105" s="161"/>
      <c r="AK105" s="153"/>
      <c r="AL105" s="90"/>
      <c r="AM105" s="153"/>
      <c r="AN105" s="90"/>
      <c r="AO105" s="93"/>
      <c r="AP105" s="162"/>
      <c r="AQ105" s="88"/>
      <c r="AR105" s="86"/>
      <c r="AS105" s="154"/>
      <c r="AT105" s="86"/>
      <c r="AU105" s="86"/>
      <c r="AV105" s="86"/>
      <c r="AW105" s="52"/>
    </row>
    <row r="106" spans="1:49" s="53" customFormat="1" ht="12.75">
      <c r="A106" s="123"/>
      <c r="B106" s="151"/>
      <c r="C106" s="240"/>
      <c r="D106" s="152"/>
      <c r="E106" s="87"/>
      <c r="F106" s="153"/>
      <c r="G106" s="86"/>
      <c r="H106" s="155"/>
      <c r="I106" s="86"/>
      <c r="J106" s="86"/>
      <c r="K106" s="87"/>
      <c r="L106" s="156"/>
      <c r="M106" s="87"/>
      <c r="N106" s="91"/>
      <c r="O106" s="86"/>
      <c r="P106" s="157"/>
      <c r="Q106" s="89"/>
      <c r="R106" s="92"/>
      <c r="S106" s="88"/>
      <c r="T106" s="234"/>
      <c r="U106" s="235"/>
      <c r="V106" s="236"/>
      <c r="W106" s="158"/>
      <c r="X106" s="88"/>
      <c r="Y106" s="86"/>
      <c r="Z106" s="86"/>
      <c r="AA106" s="119"/>
      <c r="AB106" s="88"/>
      <c r="AC106" s="87"/>
      <c r="AD106" s="156"/>
      <c r="AE106" s="159"/>
      <c r="AF106" s="89"/>
      <c r="AG106" s="160"/>
      <c r="AH106" s="90"/>
      <c r="AI106" s="160"/>
      <c r="AJ106" s="161"/>
      <c r="AK106" s="153"/>
      <c r="AL106" s="90"/>
      <c r="AM106" s="153"/>
      <c r="AN106" s="90"/>
      <c r="AO106" s="93"/>
      <c r="AP106" s="162"/>
      <c r="AQ106" s="88"/>
      <c r="AR106" s="86"/>
      <c r="AS106" s="154"/>
      <c r="AT106" s="86"/>
      <c r="AU106" s="86"/>
      <c r="AV106" s="86"/>
      <c r="AW106" s="52"/>
    </row>
    <row r="107" spans="1:49" s="53" customFormat="1" ht="12.75">
      <c r="A107" s="123"/>
      <c r="B107" s="151"/>
      <c r="C107" s="240"/>
      <c r="D107" s="152"/>
      <c r="E107" s="87"/>
      <c r="F107" s="153"/>
      <c r="G107" s="86"/>
      <c r="H107" s="155"/>
      <c r="I107" s="86"/>
      <c r="J107" s="86"/>
      <c r="K107" s="87"/>
      <c r="L107" s="156"/>
      <c r="M107" s="87"/>
      <c r="N107" s="91"/>
      <c r="O107" s="86"/>
      <c r="P107" s="157"/>
      <c r="Q107" s="89"/>
      <c r="R107" s="92"/>
      <c r="S107" s="88"/>
      <c r="T107" s="234"/>
      <c r="U107" s="235"/>
      <c r="V107" s="236"/>
      <c r="W107" s="158"/>
      <c r="X107" s="88"/>
      <c r="Y107" s="86"/>
      <c r="Z107" s="86"/>
      <c r="AA107" s="119"/>
      <c r="AB107" s="88"/>
      <c r="AC107" s="87"/>
      <c r="AD107" s="156"/>
      <c r="AE107" s="159"/>
      <c r="AF107" s="89"/>
      <c r="AG107" s="160"/>
      <c r="AH107" s="90"/>
      <c r="AI107" s="160"/>
      <c r="AJ107" s="161"/>
      <c r="AK107" s="153"/>
      <c r="AL107" s="90"/>
      <c r="AM107" s="153"/>
      <c r="AN107" s="90"/>
      <c r="AO107" s="93"/>
      <c r="AP107" s="162"/>
      <c r="AQ107" s="88"/>
      <c r="AR107" s="86"/>
      <c r="AS107" s="154"/>
      <c r="AT107" s="86"/>
      <c r="AU107" s="86"/>
      <c r="AV107" s="86"/>
      <c r="AW107" s="52"/>
    </row>
    <row r="108" spans="1:49" s="53" customFormat="1" ht="12.75">
      <c r="A108" s="123"/>
      <c r="B108" s="151"/>
      <c r="C108" s="240"/>
      <c r="D108" s="152"/>
      <c r="E108" s="87"/>
      <c r="F108" s="153"/>
      <c r="G108" s="86"/>
      <c r="H108" s="155"/>
      <c r="I108" s="86"/>
      <c r="J108" s="86"/>
      <c r="K108" s="87"/>
      <c r="L108" s="156"/>
      <c r="M108" s="87"/>
      <c r="N108" s="91"/>
      <c r="O108" s="86"/>
      <c r="P108" s="157"/>
      <c r="Q108" s="89"/>
      <c r="R108" s="92"/>
      <c r="S108" s="88"/>
      <c r="T108" s="234"/>
      <c r="U108" s="235"/>
      <c r="V108" s="236"/>
      <c r="W108" s="158"/>
      <c r="X108" s="88"/>
      <c r="Y108" s="86"/>
      <c r="Z108" s="86"/>
      <c r="AA108" s="119"/>
      <c r="AB108" s="88"/>
      <c r="AC108" s="87"/>
      <c r="AD108" s="156"/>
      <c r="AE108" s="159"/>
      <c r="AF108" s="89"/>
      <c r="AG108" s="160"/>
      <c r="AH108" s="90"/>
      <c r="AI108" s="160"/>
      <c r="AJ108" s="161"/>
      <c r="AK108" s="153"/>
      <c r="AL108" s="90"/>
      <c r="AM108" s="153"/>
      <c r="AN108" s="90"/>
      <c r="AO108" s="93"/>
      <c r="AP108" s="162"/>
      <c r="AQ108" s="88"/>
      <c r="AR108" s="86"/>
      <c r="AS108" s="154"/>
      <c r="AT108" s="86"/>
      <c r="AU108" s="86"/>
      <c r="AV108" s="86"/>
      <c r="AW108" s="52"/>
    </row>
    <row r="109" spans="1:49" s="53" customFormat="1" ht="12.75">
      <c r="A109" s="123"/>
      <c r="B109" s="151"/>
      <c r="C109" s="240"/>
      <c r="D109" s="152"/>
      <c r="E109" s="87"/>
      <c r="F109" s="153"/>
      <c r="G109" s="86"/>
      <c r="H109" s="155"/>
      <c r="I109" s="86"/>
      <c r="J109" s="86"/>
      <c r="K109" s="87"/>
      <c r="L109" s="156"/>
      <c r="M109" s="87"/>
      <c r="N109" s="91"/>
      <c r="O109" s="86"/>
      <c r="P109" s="157"/>
      <c r="Q109" s="89"/>
      <c r="R109" s="92"/>
      <c r="S109" s="88"/>
      <c r="T109" s="234"/>
      <c r="U109" s="235"/>
      <c r="V109" s="236"/>
      <c r="W109" s="158"/>
      <c r="X109" s="88"/>
      <c r="Y109" s="86"/>
      <c r="Z109" s="86"/>
      <c r="AA109" s="119"/>
      <c r="AB109" s="88"/>
      <c r="AC109" s="87"/>
      <c r="AD109" s="156"/>
      <c r="AE109" s="159"/>
      <c r="AF109" s="89"/>
      <c r="AG109" s="160"/>
      <c r="AH109" s="90"/>
      <c r="AI109" s="160"/>
      <c r="AJ109" s="161"/>
      <c r="AK109" s="153"/>
      <c r="AL109" s="90"/>
      <c r="AM109" s="153"/>
      <c r="AN109" s="90"/>
      <c r="AO109" s="93"/>
      <c r="AP109" s="162"/>
      <c r="AQ109" s="88"/>
      <c r="AR109" s="86"/>
      <c r="AS109" s="154"/>
      <c r="AT109" s="86"/>
      <c r="AU109" s="86"/>
      <c r="AV109" s="86"/>
      <c r="AW109" s="52"/>
    </row>
    <row r="110" spans="1:49" s="53" customFormat="1" ht="12.75">
      <c r="A110" s="123"/>
      <c r="B110" s="151"/>
      <c r="C110" s="240"/>
      <c r="D110" s="152"/>
      <c r="E110" s="87"/>
      <c r="F110" s="153"/>
      <c r="G110" s="86"/>
      <c r="H110" s="155"/>
      <c r="I110" s="86"/>
      <c r="J110" s="86"/>
      <c r="K110" s="87"/>
      <c r="L110" s="156"/>
      <c r="M110" s="87"/>
      <c r="N110" s="91"/>
      <c r="O110" s="86"/>
      <c r="P110" s="157"/>
      <c r="Q110" s="89"/>
      <c r="R110" s="92"/>
      <c r="S110" s="88"/>
      <c r="T110" s="234"/>
      <c r="U110" s="235"/>
      <c r="V110" s="236"/>
      <c r="W110" s="158"/>
      <c r="X110" s="88"/>
      <c r="Y110" s="86"/>
      <c r="Z110" s="86"/>
      <c r="AA110" s="119"/>
      <c r="AB110" s="88"/>
      <c r="AC110" s="87"/>
      <c r="AD110" s="156"/>
      <c r="AE110" s="159"/>
      <c r="AF110" s="89"/>
      <c r="AG110" s="160"/>
      <c r="AH110" s="90"/>
      <c r="AI110" s="160"/>
      <c r="AJ110" s="161"/>
      <c r="AK110" s="153"/>
      <c r="AL110" s="90"/>
      <c r="AM110" s="153"/>
      <c r="AN110" s="90"/>
      <c r="AO110" s="93"/>
      <c r="AP110" s="162"/>
      <c r="AQ110" s="88"/>
      <c r="AR110" s="86"/>
      <c r="AS110" s="154"/>
      <c r="AT110" s="86"/>
      <c r="AU110" s="86"/>
      <c r="AV110" s="86"/>
      <c r="AW110" s="52"/>
    </row>
    <row r="111" spans="1:49" s="53" customFormat="1" ht="12.75">
      <c r="A111" s="123"/>
      <c r="B111" s="151"/>
      <c r="C111" s="240"/>
      <c r="D111" s="152"/>
      <c r="E111" s="87"/>
      <c r="F111" s="153"/>
      <c r="G111" s="86"/>
      <c r="H111" s="155"/>
      <c r="I111" s="86"/>
      <c r="J111" s="86"/>
      <c r="K111" s="87"/>
      <c r="L111" s="156"/>
      <c r="M111" s="87"/>
      <c r="N111" s="91"/>
      <c r="O111" s="86"/>
      <c r="P111" s="157"/>
      <c r="Q111" s="89"/>
      <c r="R111" s="92"/>
      <c r="S111" s="88"/>
      <c r="T111" s="234"/>
      <c r="U111" s="235"/>
      <c r="V111" s="236"/>
      <c r="W111" s="158"/>
      <c r="X111" s="88"/>
      <c r="Y111" s="86"/>
      <c r="Z111" s="86"/>
      <c r="AA111" s="119"/>
      <c r="AB111" s="88"/>
      <c r="AC111" s="87"/>
      <c r="AD111" s="156"/>
      <c r="AE111" s="159"/>
      <c r="AF111" s="89"/>
      <c r="AG111" s="160"/>
      <c r="AH111" s="90"/>
      <c r="AI111" s="160"/>
      <c r="AJ111" s="161"/>
      <c r="AK111" s="153"/>
      <c r="AL111" s="90"/>
      <c r="AM111" s="153"/>
      <c r="AN111" s="90"/>
      <c r="AO111" s="93"/>
      <c r="AP111" s="162"/>
      <c r="AQ111" s="88"/>
      <c r="AR111" s="86"/>
      <c r="AS111" s="154"/>
      <c r="AT111" s="86"/>
      <c r="AU111" s="86"/>
      <c r="AV111" s="86"/>
      <c r="AW111" s="52"/>
    </row>
    <row r="112" spans="1:49" s="53" customFormat="1" ht="12.75">
      <c r="A112" s="123"/>
      <c r="B112" s="151"/>
      <c r="C112" s="240"/>
      <c r="D112" s="152"/>
      <c r="E112" s="87"/>
      <c r="F112" s="153"/>
      <c r="G112" s="86"/>
      <c r="H112" s="155"/>
      <c r="I112" s="86"/>
      <c r="J112" s="86"/>
      <c r="K112" s="87"/>
      <c r="L112" s="156"/>
      <c r="M112" s="87"/>
      <c r="N112" s="91"/>
      <c r="O112" s="86"/>
      <c r="P112" s="157"/>
      <c r="Q112" s="89"/>
      <c r="R112" s="92"/>
      <c r="S112" s="88"/>
      <c r="T112" s="234"/>
      <c r="U112" s="235"/>
      <c r="V112" s="236"/>
      <c r="W112" s="158"/>
      <c r="X112" s="88"/>
      <c r="Y112" s="86"/>
      <c r="Z112" s="86"/>
      <c r="AA112" s="119"/>
      <c r="AB112" s="88"/>
      <c r="AC112" s="87"/>
      <c r="AD112" s="156"/>
      <c r="AE112" s="159"/>
      <c r="AF112" s="89"/>
      <c r="AG112" s="160"/>
      <c r="AH112" s="90"/>
      <c r="AI112" s="160"/>
      <c r="AJ112" s="161"/>
      <c r="AK112" s="153"/>
      <c r="AL112" s="90"/>
      <c r="AM112" s="153"/>
      <c r="AN112" s="90"/>
      <c r="AO112" s="93"/>
      <c r="AP112" s="162"/>
      <c r="AQ112" s="88"/>
      <c r="AR112" s="86"/>
      <c r="AS112" s="154"/>
      <c r="AT112" s="86"/>
      <c r="AU112" s="86"/>
      <c r="AV112" s="86"/>
      <c r="AW112" s="52"/>
    </row>
    <row r="113" spans="1:49" s="53" customFormat="1" ht="12.75">
      <c r="A113" s="123"/>
      <c r="B113" s="151"/>
      <c r="C113" s="240"/>
      <c r="D113" s="152"/>
      <c r="E113" s="87"/>
      <c r="F113" s="153"/>
      <c r="G113" s="86"/>
      <c r="H113" s="155"/>
      <c r="I113" s="86"/>
      <c r="J113" s="86"/>
      <c r="K113" s="87"/>
      <c r="L113" s="156"/>
      <c r="M113" s="87"/>
      <c r="N113" s="91"/>
      <c r="O113" s="86"/>
      <c r="P113" s="157"/>
      <c r="Q113" s="89"/>
      <c r="R113" s="92"/>
      <c r="S113" s="88"/>
      <c r="T113" s="234"/>
      <c r="U113" s="235"/>
      <c r="V113" s="236"/>
      <c r="W113" s="158"/>
      <c r="X113" s="88"/>
      <c r="Y113" s="86"/>
      <c r="Z113" s="86"/>
      <c r="AA113" s="119"/>
      <c r="AB113" s="88"/>
      <c r="AC113" s="87"/>
      <c r="AD113" s="156"/>
      <c r="AE113" s="159"/>
      <c r="AF113" s="89"/>
      <c r="AG113" s="160"/>
      <c r="AH113" s="90"/>
      <c r="AI113" s="160"/>
      <c r="AJ113" s="161"/>
      <c r="AK113" s="153"/>
      <c r="AL113" s="90"/>
      <c r="AM113" s="153"/>
      <c r="AN113" s="90"/>
      <c r="AO113" s="93"/>
      <c r="AP113" s="162"/>
      <c r="AQ113" s="88"/>
      <c r="AR113" s="86"/>
      <c r="AS113" s="154"/>
      <c r="AT113" s="86"/>
      <c r="AU113" s="86"/>
      <c r="AV113" s="86"/>
      <c r="AW113" s="52"/>
    </row>
    <row r="114" spans="1:49" s="53" customFormat="1" ht="12.75">
      <c r="A114" s="123"/>
      <c r="B114" s="151"/>
      <c r="C114" s="240"/>
      <c r="D114" s="152"/>
      <c r="E114" s="87"/>
      <c r="F114" s="153"/>
      <c r="G114" s="86"/>
      <c r="H114" s="155"/>
      <c r="I114" s="86"/>
      <c r="J114" s="86"/>
      <c r="K114" s="87"/>
      <c r="L114" s="156"/>
      <c r="M114" s="87"/>
      <c r="N114" s="91"/>
      <c r="O114" s="86"/>
      <c r="P114" s="157"/>
      <c r="Q114" s="89"/>
      <c r="R114" s="92"/>
      <c r="S114" s="88"/>
      <c r="T114" s="234"/>
      <c r="U114" s="235"/>
      <c r="V114" s="236"/>
      <c r="W114" s="158"/>
      <c r="X114" s="88"/>
      <c r="Y114" s="86"/>
      <c r="Z114" s="86"/>
      <c r="AA114" s="119"/>
      <c r="AB114" s="88"/>
      <c r="AC114" s="87"/>
      <c r="AD114" s="156"/>
      <c r="AE114" s="159"/>
      <c r="AF114" s="89"/>
      <c r="AG114" s="160"/>
      <c r="AH114" s="90"/>
      <c r="AI114" s="160"/>
      <c r="AJ114" s="161"/>
      <c r="AK114" s="153"/>
      <c r="AL114" s="90"/>
      <c r="AM114" s="153"/>
      <c r="AN114" s="90"/>
      <c r="AO114" s="93"/>
      <c r="AP114" s="162"/>
      <c r="AQ114" s="88"/>
      <c r="AR114" s="86"/>
      <c r="AS114" s="154"/>
      <c r="AT114" s="86"/>
      <c r="AU114" s="86"/>
      <c r="AV114" s="86"/>
      <c r="AW114" s="52"/>
    </row>
    <row r="115" spans="1:49" s="53" customFormat="1" ht="12.75">
      <c r="A115" s="123"/>
      <c r="B115" s="151"/>
      <c r="C115" s="240"/>
      <c r="D115" s="152"/>
      <c r="E115" s="87"/>
      <c r="F115" s="153"/>
      <c r="G115" s="86"/>
      <c r="H115" s="155"/>
      <c r="I115" s="86"/>
      <c r="J115" s="86"/>
      <c r="K115" s="87"/>
      <c r="L115" s="156"/>
      <c r="M115" s="87"/>
      <c r="N115" s="91"/>
      <c r="O115" s="86"/>
      <c r="P115" s="157"/>
      <c r="Q115" s="89"/>
      <c r="R115" s="92"/>
      <c r="S115" s="88"/>
      <c r="T115" s="234"/>
      <c r="U115" s="235"/>
      <c r="V115" s="236"/>
      <c r="W115" s="158"/>
      <c r="X115" s="88"/>
      <c r="Y115" s="86"/>
      <c r="Z115" s="86"/>
      <c r="AA115" s="119"/>
      <c r="AB115" s="88"/>
      <c r="AC115" s="87"/>
      <c r="AD115" s="156"/>
      <c r="AE115" s="159"/>
      <c r="AF115" s="89"/>
      <c r="AG115" s="160"/>
      <c r="AH115" s="90"/>
      <c r="AI115" s="160"/>
      <c r="AJ115" s="161"/>
      <c r="AK115" s="153"/>
      <c r="AL115" s="90"/>
      <c r="AM115" s="153"/>
      <c r="AN115" s="90"/>
      <c r="AO115" s="93"/>
      <c r="AP115" s="162"/>
      <c r="AQ115" s="88"/>
      <c r="AR115" s="86"/>
      <c r="AS115" s="154"/>
      <c r="AT115" s="86"/>
      <c r="AU115" s="86"/>
      <c r="AV115" s="86"/>
      <c r="AW115" s="52"/>
    </row>
    <row r="116" spans="1:49" s="53" customFormat="1" ht="12.75">
      <c r="A116" s="123"/>
      <c r="B116" s="151"/>
      <c r="C116" s="240"/>
      <c r="D116" s="152"/>
      <c r="E116" s="87"/>
      <c r="F116" s="153"/>
      <c r="G116" s="86"/>
      <c r="H116" s="155"/>
      <c r="I116" s="86"/>
      <c r="J116" s="86"/>
      <c r="K116" s="87"/>
      <c r="L116" s="156"/>
      <c r="M116" s="87"/>
      <c r="N116" s="91"/>
      <c r="O116" s="86"/>
      <c r="P116" s="157"/>
      <c r="Q116" s="89"/>
      <c r="R116" s="92"/>
      <c r="S116" s="88"/>
      <c r="T116" s="234"/>
      <c r="U116" s="235"/>
      <c r="V116" s="236"/>
      <c r="W116" s="158"/>
      <c r="X116" s="88"/>
      <c r="Y116" s="86"/>
      <c r="Z116" s="86"/>
      <c r="AA116" s="119"/>
      <c r="AB116" s="88"/>
      <c r="AC116" s="87"/>
      <c r="AD116" s="156"/>
      <c r="AE116" s="159"/>
      <c r="AF116" s="89"/>
      <c r="AG116" s="160"/>
      <c r="AH116" s="90"/>
      <c r="AI116" s="160"/>
      <c r="AJ116" s="161"/>
      <c r="AK116" s="153"/>
      <c r="AL116" s="90"/>
      <c r="AM116" s="153"/>
      <c r="AN116" s="90"/>
      <c r="AO116" s="93"/>
      <c r="AP116" s="162"/>
      <c r="AQ116" s="88"/>
      <c r="AR116" s="86"/>
      <c r="AS116" s="154"/>
      <c r="AT116" s="86"/>
      <c r="AU116" s="86"/>
      <c r="AV116" s="86"/>
      <c r="AW116" s="52"/>
    </row>
    <row r="117" spans="1:49" s="53" customFormat="1" ht="12.75">
      <c r="A117" s="123"/>
      <c r="B117" s="151"/>
      <c r="C117" s="240"/>
      <c r="D117" s="152"/>
      <c r="E117" s="87"/>
      <c r="F117" s="153"/>
      <c r="G117" s="86"/>
      <c r="H117" s="155"/>
      <c r="I117" s="86"/>
      <c r="J117" s="86"/>
      <c r="K117" s="87"/>
      <c r="L117" s="156"/>
      <c r="M117" s="87"/>
      <c r="N117" s="91"/>
      <c r="O117" s="86"/>
      <c r="P117" s="157"/>
      <c r="Q117" s="89"/>
      <c r="R117" s="92"/>
      <c r="S117" s="88"/>
      <c r="T117" s="234"/>
      <c r="U117" s="235"/>
      <c r="V117" s="236"/>
      <c r="W117" s="158"/>
      <c r="X117" s="88"/>
      <c r="Y117" s="86"/>
      <c r="Z117" s="86"/>
      <c r="AA117" s="119"/>
      <c r="AB117" s="88"/>
      <c r="AC117" s="87"/>
      <c r="AD117" s="156"/>
      <c r="AE117" s="159"/>
      <c r="AF117" s="89"/>
      <c r="AG117" s="160"/>
      <c r="AH117" s="90"/>
      <c r="AI117" s="160"/>
      <c r="AJ117" s="161"/>
      <c r="AK117" s="153"/>
      <c r="AL117" s="90"/>
      <c r="AM117" s="153"/>
      <c r="AN117" s="90"/>
      <c r="AO117" s="93"/>
      <c r="AP117" s="162"/>
      <c r="AQ117" s="88"/>
      <c r="AR117" s="86"/>
      <c r="AS117" s="154"/>
      <c r="AT117" s="86"/>
      <c r="AU117" s="86"/>
      <c r="AV117" s="86"/>
      <c r="AW117" s="52"/>
    </row>
    <row r="118" spans="1:49" s="53" customFormat="1" ht="12.75">
      <c r="A118" s="123"/>
      <c r="B118" s="151"/>
      <c r="C118" s="240"/>
      <c r="D118" s="152"/>
      <c r="E118" s="87"/>
      <c r="F118" s="153"/>
      <c r="G118" s="86"/>
      <c r="H118" s="155"/>
      <c r="I118" s="86"/>
      <c r="J118" s="86"/>
      <c r="K118" s="87"/>
      <c r="L118" s="156"/>
      <c r="M118" s="87"/>
      <c r="N118" s="91"/>
      <c r="O118" s="86"/>
      <c r="P118" s="157"/>
      <c r="Q118" s="89"/>
      <c r="R118" s="92"/>
      <c r="S118" s="88"/>
      <c r="T118" s="234"/>
      <c r="U118" s="235"/>
      <c r="V118" s="236"/>
      <c r="W118" s="158"/>
      <c r="X118" s="88"/>
      <c r="Y118" s="86"/>
      <c r="Z118" s="86"/>
      <c r="AA118" s="119"/>
      <c r="AB118" s="88"/>
      <c r="AC118" s="87"/>
      <c r="AD118" s="156"/>
      <c r="AE118" s="159"/>
      <c r="AF118" s="89"/>
      <c r="AG118" s="160"/>
      <c r="AH118" s="90"/>
      <c r="AI118" s="160"/>
      <c r="AJ118" s="161"/>
      <c r="AK118" s="153"/>
      <c r="AL118" s="90"/>
      <c r="AM118" s="153"/>
      <c r="AN118" s="90"/>
      <c r="AO118" s="93"/>
      <c r="AP118" s="162"/>
      <c r="AQ118" s="88"/>
      <c r="AR118" s="86"/>
      <c r="AS118" s="154"/>
      <c r="AT118" s="86"/>
      <c r="AU118" s="86"/>
      <c r="AV118" s="86"/>
      <c r="AW118" s="52"/>
    </row>
    <row r="119" spans="1:49" s="53" customFormat="1" ht="12.75">
      <c r="A119" s="123"/>
      <c r="B119" s="151"/>
      <c r="C119" s="240"/>
      <c r="D119" s="152"/>
      <c r="E119" s="87"/>
      <c r="F119" s="153"/>
      <c r="G119" s="86"/>
      <c r="H119" s="155"/>
      <c r="I119" s="86"/>
      <c r="J119" s="86"/>
      <c r="K119" s="87"/>
      <c r="L119" s="156"/>
      <c r="M119" s="87"/>
      <c r="N119" s="91"/>
      <c r="O119" s="86"/>
      <c r="P119" s="157"/>
      <c r="Q119" s="89"/>
      <c r="R119" s="92"/>
      <c r="S119" s="88"/>
      <c r="T119" s="234"/>
      <c r="U119" s="235"/>
      <c r="V119" s="236"/>
      <c r="W119" s="158"/>
      <c r="X119" s="88"/>
      <c r="Y119" s="86"/>
      <c r="Z119" s="86"/>
      <c r="AA119" s="119"/>
      <c r="AB119" s="88"/>
      <c r="AC119" s="87"/>
      <c r="AD119" s="156"/>
      <c r="AE119" s="159"/>
      <c r="AF119" s="89"/>
      <c r="AG119" s="160"/>
      <c r="AH119" s="90"/>
      <c r="AI119" s="160"/>
      <c r="AJ119" s="161"/>
      <c r="AK119" s="153"/>
      <c r="AL119" s="90"/>
      <c r="AM119" s="153"/>
      <c r="AN119" s="90"/>
      <c r="AO119" s="93"/>
      <c r="AP119" s="162"/>
      <c r="AQ119" s="88"/>
      <c r="AR119" s="86"/>
      <c r="AS119" s="154"/>
      <c r="AT119" s="86"/>
      <c r="AU119" s="86"/>
      <c r="AV119" s="86"/>
      <c r="AW119" s="52"/>
    </row>
    <row r="120" spans="1:49" s="53" customFormat="1" ht="12.75">
      <c r="A120" s="123"/>
      <c r="B120" s="151"/>
      <c r="C120" s="240"/>
      <c r="D120" s="152"/>
      <c r="E120" s="87"/>
      <c r="F120" s="153"/>
      <c r="G120" s="86"/>
      <c r="H120" s="155"/>
      <c r="I120" s="86"/>
      <c r="J120" s="86"/>
      <c r="K120" s="87"/>
      <c r="L120" s="156"/>
      <c r="M120" s="87"/>
      <c r="N120" s="91"/>
      <c r="O120" s="86"/>
      <c r="P120" s="157"/>
      <c r="Q120" s="89"/>
      <c r="R120" s="92"/>
      <c r="S120" s="88"/>
      <c r="T120" s="234"/>
      <c r="U120" s="235"/>
      <c r="V120" s="236"/>
      <c r="W120" s="158"/>
      <c r="X120" s="88"/>
      <c r="Y120" s="86"/>
      <c r="Z120" s="86"/>
      <c r="AA120" s="119"/>
      <c r="AB120" s="88"/>
      <c r="AC120" s="87"/>
      <c r="AD120" s="156"/>
      <c r="AE120" s="159"/>
      <c r="AF120" s="89"/>
      <c r="AG120" s="160"/>
      <c r="AH120" s="90"/>
      <c r="AI120" s="160"/>
      <c r="AJ120" s="161"/>
      <c r="AK120" s="153"/>
      <c r="AL120" s="90"/>
      <c r="AM120" s="153"/>
      <c r="AN120" s="90"/>
      <c r="AO120" s="93"/>
      <c r="AP120" s="162"/>
      <c r="AQ120" s="88"/>
      <c r="AR120" s="86"/>
      <c r="AS120" s="154"/>
      <c r="AT120" s="86"/>
      <c r="AU120" s="86"/>
      <c r="AV120" s="86"/>
      <c r="AW120" s="52"/>
    </row>
    <row r="121" spans="1:49" s="53" customFormat="1" ht="12.75">
      <c r="A121" s="123"/>
      <c r="B121" s="151"/>
      <c r="C121" s="240"/>
      <c r="D121" s="152"/>
      <c r="E121" s="87"/>
      <c r="F121" s="153"/>
      <c r="G121" s="86"/>
      <c r="H121" s="155"/>
      <c r="I121" s="86"/>
      <c r="J121" s="86"/>
      <c r="K121" s="87"/>
      <c r="L121" s="156"/>
      <c r="M121" s="87"/>
      <c r="N121" s="91"/>
      <c r="O121" s="86"/>
      <c r="P121" s="157"/>
      <c r="Q121" s="89"/>
      <c r="R121" s="92"/>
      <c r="S121" s="88"/>
      <c r="T121" s="234"/>
      <c r="U121" s="235"/>
      <c r="V121" s="236"/>
      <c r="W121" s="158"/>
      <c r="X121" s="88"/>
      <c r="Y121" s="86"/>
      <c r="Z121" s="86"/>
      <c r="AA121" s="119"/>
      <c r="AB121" s="88"/>
      <c r="AC121" s="87"/>
      <c r="AD121" s="156"/>
      <c r="AE121" s="159"/>
      <c r="AF121" s="89"/>
      <c r="AG121" s="160"/>
      <c r="AH121" s="90"/>
      <c r="AI121" s="160"/>
      <c r="AJ121" s="161"/>
      <c r="AK121" s="153"/>
      <c r="AL121" s="90"/>
      <c r="AM121" s="153"/>
      <c r="AN121" s="90"/>
      <c r="AO121" s="93"/>
      <c r="AP121" s="162"/>
      <c r="AQ121" s="88"/>
      <c r="AR121" s="86"/>
      <c r="AS121" s="154"/>
      <c r="AT121" s="86"/>
      <c r="AU121" s="86"/>
      <c r="AV121" s="86"/>
      <c r="AW121" s="52"/>
    </row>
    <row r="122" spans="1:49" s="53" customFormat="1" ht="12.75">
      <c r="A122" s="123"/>
      <c r="B122" s="151"/>
      <c r="C122" s="240"/>
      <c r="D122" s="152"/>
      <c r="E122" s="87"/>
      <c r="F122" s="153"/>
      <c r="G122" s="86"/>
      <c r="H122" s="155"/>
      <c r="I122" s="86"/>
      <c r="J122" s="86"/>
      <c r="K122" s="87"/>
      <c r="L122" s="156"/>
      <c r="M122" s="87"/>
      <c r="N122" s="91"/>
      <c r="O122" s="86"/>
      <c r="P122" s="157"/>
      <c r="Q122" s="89"/>
      <c r="R122" s="92"/>
      <c r="S122" s="88"/>
      <c r="T122" s="234"/>
      <c r="U122" s="235"/>
      <c r="V122" s="236"/>
      <c r="W122" s="158"/>
      <c r="X122" s="88"/>
      <c r="Y122" s="86"/>
      <c r="Z122" s="86"/>
      <c r="AA122" s="119"/>
      <c r="AB122" s="88"/>
      <c r="AC122" s="87"/>
      <c r="AD122" s="156"/>
      <c r="AE122" s="159"/>
      <c r="AF122" s="89"/>
      <c r="AG122" s="160"/>
      <c r="AH122" s="90"/>
      <c r="AI122" s="160"/>
      <c r="AJ122" s="161"/>
      <c r="AK122" s="153"/>
      <c r="AL122" s="90"/>
      <c r="AM122" s="153"/>
      <c r="AN122" s="90"/>
      <c r="AO122" s="93"/>
      <c r="AP122" s="162"/>
      <c r="AQ122" s="88"/>
      <c r="AR122" s="86"/>
      <c r="AS122" s="154"/>
      <c r="AT122" s="86"/>
      <c r="AU122" s="86"/>
      <c r="AV122" s="86"/>
      <c r="AW122" s="52"/>
    </row>
    <row r="123" spans="1:49" s="53" customFormat="1" ht="12.75">
      <c r="A123" s="123"/>
      <c r="B123" s="151"/>
      <c r="C123" s="240"/>
      <c r="D123" s="152"/>
      <c r="E123" s="87"/>
      <c r="F123" s="153"/>
      <c r="G123" s="86"/>
      <c r="H123" s="155"/>
      <c r="I123" s="86"/>
      <c r="J123" s="86"/>
      <c r="K123" s="87"/>
      <c r="L123" s="156"/>
      <c r="M123" s="87"/>
      <c r="N123" s="91"/>
      <c r="O123" s="86"/>
      <c r="P123" s="157"/>
      <c r="Q123" s="89"/>
      <c r="R123" s="92"/>
      <c r="S123" s="88"/>
      <c r="T123" s="234"/>
      <c r="U123" s="235"/>
      <c r="V123" s="236"/>
      <c r="W123" s="158"/>
      <c r="X123" s="88"/>
      <c r="Y123" s="86"/>
      <c r="Z123" s="86"/>
      <c r="AA123" s="119"/>
      <c r="AB123" s="88"/>
      <c r="AC123" s="87"/>
      <c r="AD123" s="156"/>
      <c r="AE123" s="159"/>
      <c r="AF123" s="89"/>
      <c r="AG123" s="160"/>
      <c r="AH123" s="90"/>
      <c r="AI123" s="160"/>
      <c r="AJ123" s="161"/>
      <c r="AK123" s="153"/>
      <c r="AL123" s="90"/>
      <c r="AM123" s="153"/>
      <c r="AN123" s="90"/>
      <c r="AO123" s="93"/>
      <c r="AP123" s="162"/>
      <c r="AQ123" s="88"/>
      <c r="AR123" s="86"/>
      <c r="AS123" s="154"/>
      <c r="AT123" s="86"/>
      <c r="AU123" s="86"/>
      <c r="AV123" s="86"/>
      <c r="AW123" s="52"/>
    </row>
    <row r="124" spans="1:49" s="53" customFormat="1" ht="12.75">
      <c r="A124" s="123"/>
      <c r="B124" s="151"/>
      <c r="C124" s="240"/>
      <c r="D124" s="152"/>
      <c r="E124" s="87"/>
      <c r="F124" s="153"/>
      <c r="G124" s="86"/>
      <c r="H124" s="155"/>
      <c r="I124" s="86"/>
      <c r="J124" s="86"/>
      <c r="K124" s="87"/>
      <c r="L124" s="156"/>
      <c r="M124" s="87"/>
      <c r="N124" s="91"/>
      <c r="O124" s="86"/>
      <c r="P124" s="157"/>
      <c r="Q124" s="89"/>
      <c r="R124" s="92"/>
      <c r="S124" s="88"/>
      <c r="T124" s="234"/>
      <c r="U124" s="235"/>
      <c r="V124" s="236"/>
      <c r="W124" s="158"/>
      <c r="X124" s="88"/>
      <c r="Y124" s="86"/>
      <c r="Z124" s="86"/>
      <c r="AA124" s="119"/>
      <c r="AB124" s="88"/>
      <c r="AC124" s="87"/>
      <c r="AD124" s="156"/>
      <c r="AE124" s="159"/>
      <c r="AF124" s="89"/>
      <c r="AG124" s="160"/>
      <c r="AH124" s="90"/>
      <c r="AI124" s="160"/>
      <c r="AJ124" s="161"/>
      <c r="AK124" s="153"/>
      <c r="AL124" s="90"/>
      <c r="AM124" s="153"/>
      <c r="AN124" s="90"/>
      <c r="AO124" s="93"/>
      <c r="AP124" s="162"/>
      <c r="AQ124" s="88"/>
      <c r="AR124" s="86"/>
      <c r="AS124" s="154"/>
      <c r="AT124" s="86"/>
      <c r="AU124" s="86"/>
      <c r="AV124" s="86"/>
      <c r="AW124" s="52"/>
    </row>
    <row r="125" spans="1:49" s="53" customFormat="1" ht="12.75">
      <c r="A125" s="123"/>
      <c r="B125" s="151"/>
      <c r="C125" s="240"/>
      <c r="D125" s="152"/>
      <c r="E125" s="87"/>
      <c r="F125" s="153"/>
      <c r="G125" s="86"/>
      <c r="H125" s="155"/>
      <c r="I125" s="86"/>
      <c r="J125" s="86"/>
      <c r="K125" s="87"/>
      <c r="L125" s="156"/>
      <c r="M125" s="87"/>
      <c r="N125" s="91"/>
      <c r="O125" s="86"/>
      <c r="P125" s="157"/>
      <c r="Q125" s="89"/>
      <c r="R125" s="92"/>
      <c r="S125" s="88"/>
      <c r="T125" s="234"/>
      <c r="U125" s="235"/>
      <c r="V125" s="236"/>
      <c r="W125" s="158"/>
      <c r="X125" s="88"/>
      <c r="Y125" s="86"/>
      <c r="Z125" s="86"/>
      <c r="AA125" s="119"/>
      <c r="AB125" s="88"/>
      <c r="AC125" s="87"/>
      <c r="AD125" s="156"/>
      <c r="AE125" s="159"/>
      <c r="AF125" s="89"/>
      <c r="AG125" s="160"/>
      <c r="AH125" s="90"/>
      <c r="AI125" s="160"/>
      <c r="AJ125" s="161"/>
      <c r="AK125" s="153"/>
      <c r="AL125" s="90"/>
      <c r="AM125" s="153"/>
      <c r="AN125" s="90"/>
      <c r="AO125" s="93"/>
      <c r="AP125" s="162"/>
      <c r="AQ125" s="88"/>
      <c r="AR125" s="86"/>
      <c r="AS125" s="154"/>
      <c r="AT125" s="86"/>
      <c r="AU125" s="86"/>
      <c r="AV125" s="86"/>
      <c r="AW125" s="52"/>
    </row>
    <row r="126" spans="1:49" s="53" customFormat="1" ht="12.75">
      <c r="A126" s="123"/>
      <c r="B126" s="151"/>
      <c r="C126" s="240"/>
      <c r="D126" s="152"/>
      <c r="E126" s="87"/>
      <c r="F126" s="153"/>
      <c r="G126" s="86"/>
      <c r="H126" s="155"/>
      <c r="I126" s="86"/>
      <c r="J126" s="86"/>
      <c r="K126" s="87"/>
      <c r="L126" s="156"/>
      <c r="M126" s="87"/>
      <c r="N126" s="91"/>
      <c r="O126" s="86"/>
      <c r="P126" s="157"/>
      <c r="Q126" s="89"/>
      <c r="R126" s="92"/>
      <c r="S126" s="88"/>
      <c r="T126" s="234"/>
      <c r="U126" s="235"/>
      <c r="V126" s="236"/>
      <c r="W126" s="158"/>
      <c r="X126" s="88"/>
      <c r="Y126" s="86"/>
      <c r="Z126" s="86"/>
      <c r="AA126" s="119"/>
      <c r="AB126" s="88"/>
      <c r="AC126" s="87"/>
      <c r="AD126" s="156"/>
      <c r="AE126" s="159"/>
      <c r="AF126" s="89"/>
      <c r="AG126" s="160"/>
      <c r="AH126" s="90"/>
      <c r="AI126" s="160"/>
      <c r="AJ126" s="161"/>
      <c r="AK126" s="153"/>
      <c r="AL126" s="90"/>
      <c r="AM126" s="153"/>
      <c r="AN126" s="90"/>
      <c r="AO126" s="93"/>
      <c r="AP126" s="162"/>
      <c r="AQ126" s="88"/>
      <c r="AR126" s="86"/>
      <c r="AS126" s="154"/>
      <c r="AT126" s="86"/>
      <c r="AU126" s="86"/>
      <c r="AV126" s="86"/>
      <c r="AW126" s="52"/>
    </row>
    <row r="127" spans="1:49" s="53" customFormat="1" ht="12.75">
      <c r="A127" s="123"/>
      <c r="B127" s="151"/>
      <c r="C127" s="240"/>
      <c r="D127" s="152"/>
      <c r="E127" s="87"/>
      <c r="F127" s="153"/>
      <c r="G127" s="86"/>
      <c r="H127" s="155"/>
      <c r="I127" s="86"/>
      <c r="J127" s="86"/>
      <c r="K127" s="87"/>
      <c r="L127" s="156"/>
      <c r="M127" s="87"/>
      <c r="N127" s="91"/>
      <c r="O127" s="86"/>
      <c r="P127" s="157"/>
      <c r="Q127" s="89"/>
      <c r="R127" s="92"/>
      <c r="S127" s="88"/>
      <c r="T127" s="234"/>
      <c r="U127" s="235"/>
      <c r="V127" s="236"/>
      <c r="W127" s="158"/>
      <c r="X127" s="88"/>
      <c r="Y127" s="86"/>
      <c r="Z127" s="86"/>
      <c r="AA127" s="119"/>
      <c r="AB127" s="88"/>
      <c r="AC127" s="87"/>
      <c r="AD127" s="156"/>
      <c r="AE127" s="159"/>
      <c r="AF127" s="89"/>
      <c r="AG127" s="160"/>
      <c r="AH127" s="90"/>
      <c r="AI127" s="160"/>
      <c r="AJ127" s="161"/>
      <c r="AK127" s="153"/>
      <c r="AL127" s="90"/>
      <c r="AM127" s="153"/>
      <c r="AN127" s="90"/>
      <c r="AO127" s="93"/>
      <c r="AP127" s="162"/>
      <c r="AQ127" s="88"/>
      <c r="AR127" s="86"/>
      <c r="AS127" s="154"/>
      <c r="AT127" s="86"/>
      <c r="AU127" s="86"/>
      <c r="AV127" s="86"/>
      <c r="AW127" s="52"/>
    </row>
    <row r="128" spans="1:49" s="53" customFormat="1" ht="12.75">
      <c r="A128" s="123"/>
      <c r="B128" s="151"/>
      <c r="C128" s="240"/>
      <c r="D128" s="152"/>
      <c r="E128" s="87"/>
      <c r="F128" s="153"/>
      <c r="G128" s="86"/>
      <c r="H128" s="155"/>
      <c r="I128" s="86"/>
      <c r="J128" s="86"/>
      <c r="K128" s="87"/>
      <c r="L128" s="156"/>
      <c r="M128" s="87"/>
      <c r="N128" s="91"/>
      <c r="O128" s="86"/>
      <c r="P128" s="157"/>
      <c r="Q128" s="89"/>
      <c r="R128" s="92"/>
      <c r="S128" s="88"/>
      <c r="T128" s="234"/>
      <c r="U128" s="235"/>
      <c r="V128" s="236"/>
      <c r="W128" s="158"/>
      <c r="X128" s="88"/>
      <c r="Y128" s="86"/>
      <c r="Z128" s="86"/>
      <c r="AA128" s="119"/>
      <c r="AB128" s="88"/>
      <c r="AC128" s="87"/>
      <c r="AD128" s="156"/>
      <c r="AE128" s="159"/>
      <c r="AF128" s="89"/>
      <c r="AG128" s="160"/>
      <c r="AH128" s="90"/>
      <c r="AI128" s="160"/>
      <c r="AJ128" s="161"/>
      <c r="AK128" s="153"/>
      <c r="AL128" s="90"/>
      <c r="AM128" s="153"/>
      <c r="AN128" s="90"/>
      <c r="AO128" s="93"/>
      <c r="AP128" s="162"/>
      <c r="AQ128" s="88"/>
      <c r="AR128" s="86"/>
      <c r="AS128" s="154"/>
      <c r="AT128" s="86"/>
      <c r="AU128" s="86"/>
      <c r="AV128" s="86"/>
      <c r="AW128" s="52"/>
    </row>
    <row r="129" spans="1:49" s="53" customFormat="1" ht="12.75">
      <c r="A129" s="123"/>
      <c r="B129" s="151"/>
      <c r="C129" s="240"/>
      <c r="D129" s="152"/>
      <c r="E129" s="87"/>
      <c r="F129" s="153"/>
      <c r="G129" s="86"/>
      <c r="H129" s="155"/>
      <c r="I129" s="86"/>
      <c r="J129" s="86"/>
      <c r="K129" s="87"/>
      <c r="L129" s="156"/>
      <c r="M129" s="87"/>
      <c r="N129" s="91"/>
      <c r="O129" s="86"/>
      <c r="P129" s="157"/>
      <c r="Q129" s="89"/>
      <c r="R129" s="92"/>
      <c r="S129" s="88"/>
      <c r="T129" s="234"/>
      <c r="U129" s="235"/>
      <c r="V129" s="236"/>
      <c r="W129" s="158"/>
      <c r="X129" s="88"/>
      <c r="Y129" s="86"/>
      <c r="Z129" s="86"/>
      <c r="AA129" s="119"/>
      <c r="AB129" s="88"/>
      <c r="AC129" s="87"/>
      <c r="AD129" s="156"/>
      <c r="AE129" s="159"/>
      <c r="AF129" s="89"/>
      <c r="AG129" s="160"/>
      <c r="AH129" s="90"/>
      <c r="AI129" s="160"/>
      <c r="AJ129" s="161"/>
      <c r="AK129" s="153"/>
      <c r="AL129" s="90"/>
      <c r="AM129" s="153"/>
      <c r="AN129" s="90"/>
      <c r="AO129" s="93"/>
      <c r="AP129" s="162"/>
      <c r="AQ129" s="88"/>
      <c r="AR129" s="86"/>
      <c r="AS129" s="154"/>
      <c r="AT129" s="86"/>
      <c r="AU129" s="86"/>
      <c r="AV129" s="86"/>
      <c r="AW129" s="52"/>
    </row>
    <row r="130" spans="1:49" s="53" customFormat="1" ht="12.75">
      <c r="A130" s="123"/>
      <c r="B130" s="151"/>
      <c r="C130" s="240"/>
      <c r="D130" s="152"/>
      <c r="E130" s="87"/>
      <c r="F130" s="153"/>
      <c r="G130" s="86"/>
      <c r="H130" s="155"/>
      <c r="I130" s="86"/>
      <c r="J130" s="86"/>
      <c r="K130" s="87"/>
      <c r="L130" s="156"/>
      <c r="M130" s="87"/>
      <c r="N130" s="91"/>
      <c r="O130" s="86"/>
      <c r="P130" s="157"/>
      <c r="Q130" s="89"/>
      <c r="R130" s="92"/>
      <c r="S130" s="88"/>
      <c r="T130" s="234"/>
      <c r="U130" s="235"/>
      <c r="V130" s="236"/>
      <c r="W130" s="158"/>
      <c r="X130" s="88"/>
      <c r="Y130" s="86"/>
      <c r="Z130" s="86"/>
      <c r="AA130" s="119"/>
      <c r="AB130" s="88"/>
      <c r="AC130" s="87"/>
      <c r="AD130" s="156"/>
      <c r="AE130" s="159"/>
      <c r="AF130" s="89"/>
      <c r="AG130" s="160"/>
      <c r="AH130" s="90"/>
      <c r="AI130" s="160"/>
      <c r="AJ130" s="161"/>
      <c r="AK130" s="153"/>
      <c r="AL130" s="90"/>
      <c r="AM130" s="153"/>
      <c r="AN130" s="90"/>
      <c r="AO130" s="93"/>
      <c r="AP130" s="162"/>
      <c r="AQ130" s="88"/>
      <c r="AR130" s="86"/>
      <c r="AS130" s="154"/>
      <c r="AT130" s="86"/>
      <c r="AU130" s="86"/>
      <c r="AV130" s="86"/>
      <c r="AW130" s="52"/>
    </row>
    <row r="131" spans="1:49" s="53" customFormat="1" ht="12.75">
      <c r="A131" s="123"/>
      <c r="B131" s="151"/>
      <c r="C131" s="240"/>
      <c r="D131" s="152"/>
      <c r="E131" s="87"/>
      <c r="F131" s="153"/>
      <c r="G131" s="86"/>
      <c r="H131" s="155"/>
      <c r="I131" s="86"/>
      <c r="J131" s="86"/>
      <c r="K131" s="87"/>
      <c r="L131" s="156"/>
      <c r="M131" s="87"/>
      <c r="N131" s="91"/>
      <c r="O131" s="86"/>
      <c r="P131" s="157"/>
      <c r="Q131" s="89"/>
      <c r="R131" s="92"/>
      <c r="S131" s="88"/>
      <c r="T131" s="234"/>
      <c r="U131" s="235"/>
      <c r="V131" s="236"/>
      <c r="W131" s="158"/>
      <c r="X131" s="88"/>
      <c r="Y131" s="86"/>
      <c r="Z131" s="86"/>
      <c r="AA131" s="119"/>
      <c r="AB131" s="88"/>
      <c r="AC131" s="87"/>
      <c r="AD131" s="156"/>
      <c r="AE131" s="159"/>
      <c r="AF131" s="89"/>
      <c r="AG131" s="160"/>
      <c r="AH131" s="90"/>
      <c r="AI131" s="160"/>
      <c r="AJ131" s="161"/>
      <c r="AK131" s="153"/>
      <c r="AL131" s="90"/>
      <c r="AM131" s="153"/>
      <c r="AN131" s="90"/>
      <c r="AO131" s="93"/>
      <c r="AP131" s="162"/>
      <c r="AQ131" s="88"/>
      <c r="AR131" s="86"/>
      <c r="AS131" s="154"/>
      <c r="AT131" s="86"/>
      <c r="AU131" s="86"/>
      <c r="AV131" s="86"/>
      <c r="AW131" s="52"/>
    </row>
    <row r="132" spans="1:49" s="53" customFormat="1" ht="12.75">
      <c r="A132" s="123"/>
      <c r="B132" s="151"/>
      <c r="C132" s="240"/>
      <c r="D132" s="152"/>
      <c r="E132" s="87"/>
      <c r="F132" s="153"/>
      <c r="G132" s="86"/>
      <c r="H132" s="155"/>
      <c r="I132" s="86"/>
      <c r="J132" s="86"/>
      <c r="K132" s="87"/>
      <c r="L132" s="156"/>
      <c r="M132" s="87"/>
      <c r="N132" s="91"/>
      <c r="O132" s="86"/>
      <c r="P132" s="157"/>
      <c r="Q132" s="89"/>
      <c r="R132" s="92"/>
      <c r="S132" s="88"/>
      <c r="T132" s="234"/>
      <c r="U132" s="235"/>
      <c r="V132" s="236"/>
      <c r="W132" s="158"/>
      <c r="X132" s="88"/>
      <c r="Y132" s="86"/>
      <c r="Z132" s="86"/>
      <c r="AA132" s="119"/>
      <c r="AB132" s="88"/>
      <c r="AC132" s="87"/>
      <c r="AD132" s="156"/>
      <c r="AE132" s="159"/>
      <c r="AF132" s="89"/>
      <c r="AG132" s="160"/>
      <c r="AH132" s="90"/>
      <c r="AI132" s="160"/>
      <c r="AJ132" s="161"/>
      <c r="AK132" s="153"/>
      <c r="AL132" s="90"/>
      <c r="AM132" s="153"/>
      <c r="AN132" s="90"/>
      <c r="AO132" s="93"/>
      <c r="AP132" s="162"/>
      <c r="AQ132" s="88"/>
      <c r="AR132" s="86"/>
      <c r="AS132" s="154"/>
      <c r="AT132" s="86"/>
      <c r="AU132" s="86"/>
      <c r="AV132" s="86"/>
      <c r="AW132" s="52"/>
    </row>
    <row r="133" spans="1:49" s="53" customFormat="1" ht="12.75">
      <c r="A133" s="123"/>
      <c r="B133" s="151"/>
      <c r="C133" s="240"/>
      <c r="D133" s="152"/>
      <c r="E133" s="87"/>
      <c r="F133" s="153"/>
      <c r="G133" s="86"/>
      <c r="H133" s="155"/>
      <c r="I133" s="86"/>
      <c r="J133" s="86"/>
      <c r="K133" s="87"/>
      <c r="L133" s="156"/>
      <c r="M133" s="87"/>
      <c r="N133" s="91"/>
      <c r="O133" s="86"/>
      <c r="P133" s="157"/>
      <c r="Q133" s="89"/>
      <c r="R133" s="92"/>
      <c r="S133" s="88"/>
      <c r="T133" s="234"/>
      <c r="U133" s="235"/>
      <c r="V133" s="236"/>
      <c r="W133" s="158"/>
      <c r="X133" s="88"/>
      <c r="Y133" s="86"/>
      <c r="Z133" s="86"/>
      <c r="AA133" s="119"/>
      <c r="AB133" s="88"/>
      <c r="AC133" s="87"/>
      <c r="AD133" s="156"/>
      <c r="AE133" s="159"/>
      <c r="AF133" s="89"/>
      <c r="AG133" s="160"/>
      <c r="AH133" s="90"/>
      <c r="AI133" s="160"/>
      <c r="AJ133" s="161"/>
      <c r="AK133" s="153"/>
      <c r="AL133" s="90"/>
      <c r="AM133" s="153"/>
      <c r="AN133" s="90"/>
      <c r="AO133" s="93"/>
      <c r="AP133" s="162"/>
      <c r="AQ133" s="88"/>
      <c r="AR133" s="86"/>
      <c r="AS133" s="154"/>
      <c r="AT133" s="86"/>
      <c r="AU133" s="86"/>
      <c r="AV133" s="86"/>
      <c r="AW133" s="52"/>
    </row>
    <row r="134" spans="1:49" s="53" customFormat="1" ht="12.75">
      <c r="A134" s="123"/>
      <c r="B134" s="151"/>
      <c r="C134" s="240"/>
      <c r="D134" s="152"/>
      <c r="E134" s="87"/>
      <c r="F134" s="153"/>
      <c r="G134" s="86"/>
      <c r="H134" s="155"/>
      <c r="I134" s="86"/>
      <c r="J134" s="86"/>
      <c r="K134" s="87"/>
      <c r="L134" s="156"/>
      <c r="M134" s="87"/>
      <c r="N134" s="91"/>
      <c r="O134" s="86"/>
      <c r="P134" s="157"/>
      <c r="Q134" s="89"/>
      <c r="R134" s="92"/>
      <c r="S134" s="88"/>
      <c r="T134" s="234"/>
      <c r="U134" s="235"/>
      <c r="V134" s="236"/>
      <c r="W134" s="158"/>
      <c r="X134" s="88"/>
      <c r="Y134" s="86"/>
      <c r="Z134" s="86"/>
      <c r="AA134" s="119"/>
      <c r="AB134" s="88"/>
      <c r="AC134" s="87"/>
      <c r="AD134" s="156"/>
      <c r="AE134" s="159"/>
      <c r="AF134" s="89"/>
      <c r="AG134" s="160"/>
      <c r="AH134" s="90"/>
      <c r="AI134" s="160"/>
      <c r="AJ134" s="161"/>
      <c r="AK134" s="153"/>
      <c r="AL134" s="90"/>
      <c r="AM134" s="153"/>
      <c r="AN134" s="90"/>
      <c r="AO134" s="93"/>
      <c r="AP134" s="162"/>
      <c r="AQ134" s="88"/>
      <c r="AR134" s="86"/>
      <c r="AS134" s="154"/>
      <c r="AT134" s="86"/>
      <c r="AU134" s="86"/>
      <c r="AV134" s="86"/>
      <c r="AW134" s="52"/>
    </row>
    <row r="135" spans="1:49" s="53" customFormat="1" ht="12.75">
      <c r="A135" s="123"/>
      <c r="B135" s="151"/>
      <c r="C135" s="240"/>
      <c r="D135" s="152"/>
      <c r="E135" s="87"/>
      <c r="F135" s="153"/>
      <c r="G135" s="86"/>
      <c r="H135" s="155"/>
      <c r="I135" s="86"/>
      <c r="J135" s="86"/>
      <c r="K135" s="87"/>
      <c r="L135" s="156"/>
      <c r="M135" s="87"/>
      <c r="N135" s="91"/>
      <c r="O135" s="86"/>
      <c r="P135" s="157"/>
      <c r="Q135" s="89"/>
      <c r="R135" s="92"/>
      <c r="S135" s="88"/>
      <c r="T135" s="234"/>
      <c r="U135" s="235"/>
      <c r="V135" s="236"/>
      <c r="W135" s="158"/>
      <c r="X135" s="88"/>
      <c r="Y135" s="86"/>
      <c r="Z135" s="86"/>
      <c r="AA135" s="119"/>
      <c r="AB135" s="88"/>
      <c r="AC135" s="87"/>
      <c r="AD135" s="156"/>
      <c r="AE135" s="159"/>
      <c r="AF135" s="89"/>
      <c r="AG135" s="160"/>
      <c r="AH135" s="90"/>
      <c r="AI135" s="160"/>
      <c r="AJ135" s="161"/>
      <c r="AK135" s="153"/>
      <c r="AL135" s="90"/>
      <c r="AM135" s="153"/>
      <c r="AN135" s="90"/>
      <c r="AO135" s="93"/>
      <c r="AP135" s="162"/>
      <c r="AQ135" s="88"/>
      <c r="AR135" s="86"/>
      <c r="AS135" s="154"/>
      <c r="AT135" s="86"/>
      <c r="AU135" s="86"/>
      <c r="AV135" s="86"/>
      <c r="AW135" s="52"/>
    </row>
    <row r="136" spans="1:49" s="53" customFormat="1" ht="12.75">
      <c r="A136" s="123"/>
      <c r="B136" s="151"/>
      <c r="C136" s="240"/>
      <c r="D136" s="152"/>
      <c r="E136" s="87"/>
      <c r="F136" s="153"/>
      <c r="G136" s="86"/>
      <c r="H136" s="155"/>
      <c r="I136" s="86"/>
      <c r="J136" s="86"/>
      <c r="K136" s="87"/>
      <c r="L136" s="156"/>
      <c r="M136" s="87"/>
      <c r="N136" s="91"/>
      <c r="O136" s="86"/>
      <c r="P136" s="157"/>
      <c r="Q136" s="89"/>
      <c r="R136" s="92"/>
      <c r="S136" s="88"/>
      <c r="T136" s="234"/>
      <c r="U136" s="235"/>
      <c r="V136" s="236"/>
      <c r="W136" s="158"/>
      <c r="X136" s="88"/>
      <c r="Y136" s="86"/>
      <c r="Z136" s="86"/>
      <c r="AA136" s="119"/>
      <c r="AB136" s="88"/>
      <c r="AC136" s="87"/>
      <c r="AD136" s="156"/>
      <c r="AE136" s="159"/>
      <c r="AF136" s="89"/>
      <c r="AG136" s="160"/>
      <c r="AH136" s="90"/>
      <c r="AI136" s="160"/>
      <c r="AJ136" s="161"/>
      <c r="AK136" s="153"/>
      <c r="AL136" s="90"/>
      <c r="AM136" s="153"/>
      <c r="AN136" s="90"/>
      <c r="AO136" s="93"/>
      <c r="AP136" s="162"/>
      <c r="AQ136" s="88"/>
      <c r="AR136" s="86"/>
      <c r="AS136" s="154"/>
      <c r="AT136" s="86"/>
      <c r="AU136" s="86"/>
      <c r="AV136" s="86"/>
      <c r="AW136" s="52"/>
    </row>
    <row r="137" spans="1:49" s="53" customFormat="1" ht="12.75">
      <c r="A137" s="123"/>
      <c r="B137" s="151"/>
      <c r="C137" s="240"/>
      <c r="D137" s="152"/>
      <c r="E137" s="87"/>
      <c r="F137" s="153"/>
      <c r="G137" s="86"/>
      <c r="H137" s="155"/>
      <c r="I137" s="86"/>
      <c r="J137" s="86"/>
      <c r="K137" s="87"/>
      <c r="L137" s="156"/>
      <c r="M137" s="87"/>
      <c r="N137" s="91"/>
      <c r="O137" s="86"/>
      <c r="P137" s="157"/>
      <c r="Q137" s="89"/>
      <c r="R137" s="92"/>
      <c r="S137" s="88"/>
      <c r="T137" s="234"/>
      <c r="U137" s="235"/>
      <c r="V137" s="236"/>
      <c r="W137" s="158"/>
      <c r="X137" s="88"/>
      <c r="Y137" s="86"/>
      <c r="Z137" s="86"/>
      <c r="AA137" s="119"/>
      <c r="AB137" s="88"/>
      <c r="AC137" s="87"/>
      <c r="AD137" s="156"/>
      <c r="AE137" s="159"/>
      <c r="AF137" s="89"/>
      <c r="AG137" s="160"/>
      <c r="AH137" s="90"/>
      <c r="AI137" s="160"/>
      <c r="AJ137" s="161"/>
      <c r="AK137" s="153"/>
      <c r="AL137" s="90"/>
      <c r="AM137" s="153"/>
      <c r="AN137" s="90"/>
      <c r="AO137" s="93"/>
      <c r="AP137" s="162"/>
      <c r="AQ137" s="88"/>
      <c r="AR137" s="86"/>
      <c r="AS137" s="154"/>
      <c r="AT137" s="86"/>
      <c r="AU137" s="86"/>
      <c r="AV137" s="86"/>
      <c r="AW137" s="52"/>
    </row>
    <row r="138" spans="1:49" s="53" customFormat="1" ht="12.75">
      <c r="A138" s="123"/>
      <c r="B138" s="151"/>
      <c r="C138" s="240"/>
      <c r="D138" s="152"/>
      <c r="E138" s="87"/>
      <c r="F138" s="153"/>
      <c r="G138" s="86"/>
      <c r="H138" s="155"/>
      <c r="I138" s="86"/>
      <c r="J138" s="86"/>
      <c r="K138" s="87"/>
      <c r="L138" s="156"/>
      <c r="M138" s="87"/>
      <c r="N138" s="91"/>
      <c r="O138" s="86"/>
      <c r="P138" s="157"/>
      <c r="Q138" s="89"/>
      <c r="R138" s="92"/>
      <c r="S138" s="88"/>
      <c r="T138" s="234"/>
      <c r="U138" s="235"/>
      <c r="V138" s="236"/>
      <c r="W138" s="158"/>
      <c r="X138" s="88"/>
      <c r="Y138" s="86"/>
      <c r="Z138" s="86"/>
      <c r="AA138" s="119"/>
      <c r="AB138" s="88"/>
      <c r="AC138" s="87"/>
      <c r="AD138" s="156"/>
      <c r="AE138" s="159"/>
      <c r="AF138" s="89"/>
      <c r="AG138" s="160"/>
      <c r="AH138" s="90"/>
      <c r="AI138" s="160"/>
      <c r="AJ138" s="161"/>
      <c r="AK138" s="153"/>
      <c r="AL138" s="90"/>
      <c r="AM138" s="153"/>
      <c r="AN138" s="90"/>
      <c r="AO138" s="93"/>
      <c r="AP138" s="162"/>
      <c r="AQ138" s="88"/>
      <c r="AR138" s="86"/>
      <c r="AS138" s="154"/>
      <c r="AT138" s="86"/>
      <c r="AU138" s="86"/>
      <c r="AV138" s="86"/>
      <c r="AW138" s="52"/>
    </row>
    <row r="139" spans="1:49" s="53" customFormat="1" ht="12.75">
      <c r="A139" s="123"/>
      <c r="B139" s="151"/>
      <c r="C139" s="240"/>
      <c r="D139" s="152"/>
      <c r="E139" s="87"/>
      <c r="F139" s="153"/>
      <c r="G139" s="86"/>
      <c r="H139" s="155"/>
      <c r="I139" s="86"/>
      <c r="J139" s="86"/>
      <c r="K139" s="87"/>
      <c r="L139" s="156"/>
      <c r="M139" s="87"/>
      <c r="N139" s="91"/>
      <c r="O139" s="86"/>
      <c r="P139" s="157"/>
      <c r="Q139" s="89"/>
      <c r="R139" s="92"/>
      <c r="S139" s="88"/>
      <c r="T139" s="234"/>
      <c r="U139" s="235"/>
      <c r="V139" s="236"/>
      <c r="W139" s="158"/>
      <c r="X139" s="88"/>
      <c r="Y139" s="86"/>
      <c r="Z139" s="86"/>
      <c r="AA139" s="119"/>
      <c r="AB139" s="88"/>
      <c r="AC139" s="87"/>
      <c r="AD139" s="156"/>
      <c r="AE139" s="159"/>
      <c r="AF139" s="89"/>
      <c r="AG139" s="160"/>
      <c r="AH139" s="90"/>
      <c r="AI139" s="160"/>
      <c r="AJ139" s="161"/>
      <c r="AK139" s="153"/>
      <c r="AL139" s="90"/>
      <c r="AM139" s="153"/>
      <c r="AN139" s="90"/>
      <c r="AO139" s="93"/>
      <c r="AP139" s="162"/>
      <c r="AQ139" s="88"/>
      <c r="AR139" s="86"/>
      <c r="AS139" s="154"/>
      <c r="AT139" s="86"/>
      <c r="AU139" s="86"/>
      <c r="AV139" s="86"/>
      <c r="AW139" s="52"/>
    </row>
    <row r="140" spans="1:49" s="53" customFormat="1" ht="12.75">
      <c r="A140" s="123"/>
      <c r="B140" s="151"/>
      <c r="C140" s="240"/>
      <c r="D140" s="152"/>
      <c r="E140" s="87"/>
      <c r="F140" s="153"/>
      <c r="G140" s="86"/>
      <c r="H140" s="155"/>
      <c r="I140" s="86"/>
      <c r="J140" s="86"/>
      <c r="K140" s="87"/>
      <c r="L140" s="156"/>
      <c r="M140" s="87"/>
      <c r="N140" s="91"/>
      <c r="O140" s="86"/>
      <c r="P140" s="157"/>
      <c r="Q140" s="89"/>
      <c r="R140" s="92"/>
      <c r="S140" s="88"/>
      <c r="T140" s="234"/>
      <c r="U140" s="235"/>
      <c r="V140" s="236"/>
      <c r="W140" s="158"/>
      <c r="X140" s="88"/>
      <c r="Y140" s="86"/>
      <c r="Z140" s="86"/>
      <c r="AA140" s="119"/>
      <c r="AB140" s="88"/>
      <c r="AC140" s="87"/>
      <c r="AD140" s="156"/>
      <c r="AE140" s="159"/>
      <c r="AF140" s="89"/>
      <c r="AG140" s="160"/>
      <c r="AH140" s="90"/>
      <c r="AI140" s="160"/>
      <c r="AJ140" s="161"/>
      <c r="AK140" s="153"/>
      <c r="AL140" s="90"/>
      <c r="AM140" s="153"/>
      <c r="AN140" s="90"/>
      <c r="AO140" s="93"/>
      <c r="AP140" s="162"/>
      <c r="AQ140" s="88"/>
      <c r="AR140" s="86"/>
      <c r="AS140" s="154"/>
      <c r="AT140" s="86"/>
      <c r="AU140" s="86"/>
      <c r="AV140" s="86"/>
      <c r="AW140" s="52"/>
    </row>
    <row r="141" spans="1:49" s="53" customFormat="1" ht="12.75">
      <c r="A141" s="123"/>
      <c r="B141" s="151"/>
      <c r="C141" s="240"/>
      <c r="D141" s="152"/>
      <c r="E141" s="87"/>
      <c r="F141" s="153"/>
      <c r="G141" s="86"/>
      <c r="H141" s="155"/>
      <c r="I141" s="86"/>
      <c r="J141" s="86"/>
      <c r="K141" s="87"/>
      <c r="L141" s="156"/>
      <c r="M141" s="87"/>
      <c r="N141" s="91"/>
      <c r="O141" s="86"/>
      <c r="P141" s="157"/>
      <c r="Q141" s="89"/>
      <c r="R141" s="92"/>
      <c r="S141" s="88"/>
      <c r="T141" s="234"/>
      <c r="U141" s="235"/>
      <c r="V141" s="236"/>
      <c r="W141" s="158"/>
      <c r="X141" s="88"/>
      <c r="Y141" s="86"/>
      <c r="Z141" s="86"/>
      <c r="AA141" s="119"/>
      <c r="AB141" s="88"/>
      <c r="AC141" s="87"/>
      <c r="AD141" s="156"/>
      <c r="AE141" s="159"/>
      <c r="AF141" s="89"/>
      <c r="AG141" s="160"/>
      <c r="AH141" s="90"/>
      <c r="AI141" s="160"/>
      <c r="AJ141" s="161"/>
      <c r="AK141" s="153"/>
      <c r="AL141" s="90"/>
      <c r="AM141" s="153"/>
      <c r="AN141" s="90"/>
      <c r="AO141" s="93"/>
      <c r="AP141" s="162"/>
      <c r="AQ141" s="88"/>
      <c r="AR141" s="86"/>
      <c r="AS141" s="154"/>
      <c r="AT141" s="86"/>
      <c r="AU141" s="86"/>
      <c r="AV141" s="86"/>
      <c r="AW141" s="52"/>
    </row>
    <row r="142" spans="1:49" s="53" customFormat="1" ht="12.75">
      <c r="A142" s="123"/>
      <c r="B142" s="151"/>
      <c r="C142" s="240"/>
      <c r="D142" s="152"/>
      <c r="E142" s="87"/>
      <c r="F142" s="153"/>
      <c r="G142" s="86"/>
      <c r="H142" s="155"/>
      <c r="I142" s="86"/>
      <c r="J142" s="86"/>
      <c r="K142" s="87"/>
      <c r="L142" s="156"/>
      <c r="M142" s="87"/>
      <c r="N142" s="91"/>
      <c r="O142" s="86"/>
      <c r="P142" s="157"/>
      <c r="Q142" s="89"/>
      <c r="R142" s="92"/>
      <c r="S142" s="88"/>
      <c r="T142" s="234"/>
      <c r="U142" s="235"/>
      <c r="V142" s="236"/>
      <c r="W142" s="158"/>
      <c r="X142" s="88"/>
      <c r="Y142" s="86"/>
      <c r="Z142" s="86"/>
      <c r="AA142" s="119"/>
      <c r="AB142" s="88"/>
      <c r="AC142" s="87"/>
      <c r="AD142" s="156"/>
      <c r="AE142" s="159"/>
      <c r="AF142" s="89"/>
      <c r="AG142" s="160"/>
      <c r="AH142" s="90"/>
      <c r="AI142" s="160"/>
      <c r="AJ142" s="161"/>
      <c r="AK142" s="153"/>
      <c r="AL142" s="90"/>
      <c r="AM142" s="153"/>
      <c r="AN142" s="90"/>
      <c r="AO142" s="93"/>
      <c r="AP142" s="162"/>
      <c r="AQ142" s="88"/>
      <c r="AR142" s="86"/>
      <c r="AS142" s="154"/>
      <c r="AT142" s="86"/>
      <c r="AU142" s="86"/>
      <c r="AV142" s="86"/>
      <c r="AW142" s="52"/>
    </row>
    <row r="143" spans="1:49" s="53" customFormat="1" ht="12.75">
      <c r="A143" s="123"/>
      <c r="B143" s="151"/>
      <c r="C143" s="240"/>
      <c r="D143" s="152"/>
      <c r="E143" s="87"/>
      <c r="F143" s="153"/>
      <c r="G143" s="86"/>
      <c r="H143" s="155"/>
      <c r="I143" s="86"/>
      <c r="J143" s="86"/>
      <c r="K143" s="87"/>
      <c r="L143" s="156"/>
      <c r="M143" s="87"/>
      <c r="N143" s="91"/>
      <c r="O143" s="86"/>
      <c r="P143" s="157"/>
      <c r="Q143" s="89"/>
      <c r="R143" s="92"/>
      <c r="S143" s="88"/>
      <c r="T143" s="234"/>
      <c r="U143" s="235"/>
      <c r="V143" s="236"/>
      <c r="W143" s="158"/>
      <c r="X143" s="88"/>
      <c r="Y143" s="86"/>
      <c r="Z143" s="86"/>
      <c r="AA143" s="119"/>
      <c r="AB143" s="88"/>
      <c r="AC143" s="87"/>
      <c r="AD143" s="156"/>
      <c r="AE143" s="159"/>
      <c r="AF143" s="89"/>
      <c r="AG143" s="160"/>
      <c r="AH143" s="90"/>
      <c r="AI143" s="160"/>
      <c r="AJ143" s="161"/>
      <c r="AK143" s="153"/>
      <c r="AL143" s="90"/>
      <c r="AM143" s="153"/>
      <c r="AN143" s="90"/>
      <c r="AO143" s="93"/>
      <c r="AP143" s="162"/>
      <c r="AQ143" s="88"/>
      <c r="AR143" s="86"/>
      <c r="AS143" s="154"/>
      <c r="AT143" s="86"/>
      <c r="AU143" s="86"/>
      <c r="AV143" s="86"/>
      <c r="AW143" s="52"/>
    </row>
    <row r="144" spans="1:49" s="53" customFormat="1" ht="12.75">
      <c r="A144" s="123"/>
      <c r="B144" s="151"/>
      <c r="C144" s="240"/>
      <c r="D144" s="152"/>
      <c r="E144" s="87"/>
      <c r="F144" s="153"/>
      <c r="G144" s="86"/>
      <c r="H144" s="155"/>
      <c r="I144" s="86"/>
      <c r="J144" s="86"/>
      <c r="K144" s="87"/>
      <c r="L144" s="156"/>
      <c r="M144" s="87"/>
      <c r="N144" s="91"/>
      <c r="O144" s="86"/>
      <c r="P144" s="157"/>
      <c r="Q144" s="89"/>
      <c r="R144" s="92"/>
      <c r="S144" s="88"/>
      <c r="T144" s="234"/>
      <c r="U144" s="235"/>
      <c r="V144" s="236"/>
      <c r="W144" s="158"/>
      <c r="X144" s="88"/>
      <c r="Y144" s="86"/>
      <c r="Z144" s="86"/>
      <c r="AA144" s="119"/>
      <c r="AB144" s="88"/>
      <c r="AC144" s="87"/>
      <c r="AD144" s="156"/>
      <c r="AE144" s="159"/>
      <c r="AF144" s="89"/>
      <c r="AG144" s="160"/>
      <c r="AH144" s="90"/>
      <c r="AI144" s="160"/>
      <c r="AJ144" s="161"/>
      <c r="AK144" s="153"/>
      <c r="AL144" s="90"/>
      <c r="AM144" s="153"/>
      <c r="AN144" s="90"/>
      <c r="AO144" s="93"/>
      <c r="AP144" s="162"/>
      <c r="AQ144" s="88"/>
      <c r="AR144" s="86"/>
      <c r="AS144" s="154"/>
      <c r="AT144" s="86"/>
      <c r="AU144" s="86"/>
      <c r="AV144" s="86"/>
      <c r="AW144" s="52"/>
    </row>
    <row r="145" spans="1:49" s="53" customFormat="1" ht="12.75">
      <c r="A145" s="123"/>
      <c r="B145" s="151"/>
      <c r="C145" s="240"/>
      <c r="D145" s="152"/>
      <c r="E145" s="87"/>
      <c r="F145" s="153"/>
      <c r="G145" s="86"/>
      <c r="H145" s="155"/>
      <c r="I145" s="86"/>
      <c r="J145" s="86"/>
      <c r="K145" s="87"/>
      <c r="L145" s="156"/>
      <c r="M145" s="87"/>
      <c r="N145" s="91"/>
      <c r="O145" s="86"/>
      <c r="P145" s="157"/>
      <c r="Q145" s="89"/>
      <c r="R145" s="92"/>
      <c r="S145" s="88"/>
      <c r="T145" s="234"/>
      <c r="U145" s="235"/>
      <c r="V145" s="236"/>
      <c r="W145" s="158"/>
      <c r="X145" s="88"/>
      <c r="Y145" s="86"/>
      <c r="Z145" s="86"/>
      <c r="AA145" s="119"/>
      <c r="AB145" s="88"/>
      <c r="AC145" s="87"/>
      <c r="AD145" s="156"/>
      <c r="AE145" s="159"/>
      <c r="AF145" s="89"/>
      <c r="AG145" s="160"/>
      <c r="AH145" s="90"/>
      <c r="AI145" s="160"/>
      <c r="AJ145" s="161"/>
      <c r="AK145" s="153"/>
      <c r="AL145" s="90"/>
      <c r="AM145" s="153"/>
      <c r="AN145" s="90"/>
      <c r="AO145" s="93"/>
      <c r="AP145" s="162"/>
      <c r="AQ145" s="88"/>
      <c r="AR145" s="86"/>
      <c r="AS145" s="154"/>
      <c r="AT145" s="86"/>
      <c r="AU145" s="86"/>
      <c r="AV145" s="86"/>
      <c r="AW145" s="52"/>
    </row>
    <row r="146" spans="1:49" s="53" customFormat="1" ht="12.75">
      <c r="A146" s="123"/>
      <c r="B146" s="151"/>
      <c r="C146" s="240"/>
      <c r="D146" s="152"/>
      <c r="E146" s="87"/>
      <c r="F146" s="153"/>
      <c r="G146" s="86"/>
      <c r="H146" s="155"/>
      <c r="I146" s="86"/>
      <c r="J146" s="86"/>
      <c r="K146" s="87"/>
      <c r="L146" s="156"/>
      <c r="M146" s="87"/>
      <c r="N146" s="91"/>
      <c r="O146" s="86"/>
      <c r="P146" s="157"/>
      <c r="Q146" s="89"/>
      <c r="R146" s="92"/>
      <c r="S146" s="88"/>
      <c r="T146" s="234"/>
      <c r="U146" s="235"/>
      <c r="V146" s="236"/>
      <c r="W146" s="158"/>
      <c r="X146" s="88"/>
      <c r="Y146" s="86"/>
      <c r="Z146" s="86"/>
      <c r="AA146" s="119"/>
      <c r="AB146" s="88"/>
      <c r="AC146" s="87"/>
      <c r="AD146" s="156"/>
      <c r="AE146" s="159"/>
      <c r="AF146" s="89"/>
      <c r="AG146" s="160"/>
      <c r="AH146" s="90"/>
      <c r="AI146" s="160"/>
      <c r="AJ146" s="161"/>
      <c r="AK146" s="153"/>
      <c r="AL146" s="90"/>
      <c r="AM146" s="153"/>
      <c r="AN146" s="90"/>
      <c r="AO146" s="93"/>
      <c r="AP146" s="162"/>
      <c r="AQ146" s="88"/>
      <c r="AR146" s="86"/>
      <c r="AS146" s="154"/>
      <c r="AT146" s="86"/>
      <c r="AU146" s="86"/>
      <c r="AV146" s="86"/>
      <c r="AW146" s="52"/>
    </row>
    <row r="147" spans="1:49" s="53" customFormat="1" ht="12.75">
      <c r="A147" s="123"/>
      <c r="B147" s="151"/>
      <c r="C147" s="240"/>
      <c r="D147" s="152"/>
      <c r="E147" s="87"/>
      <c r="F147" s="153"/>
      <c r="G147" s="86"/>
      <c r="H147" s="155"/>
      <c r="I147" s="86"/>
      <c r="J147" s="86"/>
      <c r="K147" s="87"/>
      <c r="L147" s="156"/>
      <c r="M147" s="87"/>
      <c r="N147" s="91"/>
      <c r="O147" s="86"/>
      <c r="P147" s="157"/>
      <c r="Q147" s="89"/>
      <c r="R147" s="92"/>
      <c r="S147" s="88"/>
      <c r="T147" s="234"/>
      <c r="U147" s="235"/>
      <c r="V147" s="236"/>
      <c r="W147" s="158"/>
      <c r="X147" s="88"/>
      <c r="Y147" s="86"/>
      <c r="Z147" s="86"/>
      <c r="AA147" s="119"/>
      <c r="AB147" s="88"/>
      <c r="AC147" s="87"/>
      <c r="AD147" s="156"/>
      <c r="AE147" s="159"/>
      <c r="AF147" s="89"/>
      <c r="AG147" s="160"/>
      <c r="AH147" s="90"/>
      <c r="AI147" s="160"/>
      <c r="AJ147" s="161"/>
      <c r="AK147" s="153"/>
      <c r="AL147" s="90"/>
      <c r="AM147" s="153"/>
      <c r="AN147" s="90"/>
      <c r="AO147" s="93"/>
      <c r="AP147" s="162"/>
      <c r="AQ147" s="88"/>
      <c r="AR147" s="86"/>
      <c r="AS147" s="154"/>
      <c r="AT147" s="86"/>
      <c r="AU147" s="86"/>
      <c r="AV147" s="86"/>
      <c r="AW147" s="52"/>
    </row>
    <row r="148" spans="1:49" s="53" customFormat="1" ht="12.75">
      <c r="A148" s="123"/>
      <c r="B148" s="151"/>
      <c r="C148" s="240"/>
      <c r="D148" s="152"/>
      <c r="E148" s="87"/>
      <c r="F148" s="153"/>
      <c r="G148" s="86"/>
      <c r="H148" s="155"/>
      <c r="I148" s="86"/>
      <c r="J148" s="86"/>
      <c r="K148" s="87"/>
      <c r="L148" s="156"/>
      <c r="M148" s="87"/>
      <c r="N148" s="91"/>
      <c r="O148" s="86"/>
      <c r="P148" s="157"/>
      <c r="Q148" s="89"/>
      <c r="R148" s="92"/>
      <c r="S148" s="88"/>
      <c r="T148" s="234"/>
      <c r="U148" s="235"/>
      <c r="V148" s="236"/>
      <c r="W148" s="158"/>
      <c r="X148" s="88"/>
      <c r="Y148" s="86"/>
      <c r="Z148" s="86"/>
      <c r="AA148" s="119"/>
      <c r="AB148" s="88"/>
      <c r="AC148" s="87"/>
      <c r="AD148" s="156"/>
      <c r="AE148" s="159"/>
      <c r="AF148" s="89"/>
      <c r="AG148" s="160"/>
      <c r="AH148" s="90"/>
      <c r="AI148" s="160"/>
      <c r="AJ148" s="161"/>
      <c r="AK148" s="153"/>
      <c r="AL148" s="90"/>
      <c r="AM148" s="153"/>
      <c r="AN148" s="90"/>
      <c r="AO148" s="93"/>
      <c r="AP148" s="162"/>
      <c r="AQ148" s="88"/>
      <c r="AR148" s="86"/>
      <c r="AS148" s="154"/>
      <c r="AT148" s="86"/>
      <c r="AU148" s="86"/>
      <c r="AV148" s="86"/>
      <c r="AW148" s="52"/>
    </row>
    <row r="149" spans="1:49" s="53" customFormat="1" ht="12.75">
      <c r="A149" s="123"/>
      <c r="B149" s="151"/>
      <c r="C149" s="240"/>
      <c r="D149" s="152"/>
      <c r="E149" s="87"/>
      <c r="F149" s="153"/>
      <c r="G149" s="86"/>
      <c r="H149" s="155"/>
      <c r="I149" s="86"/>
      <c r="J149" s="86"/>
      <c r="K149" s="87"/>
      <c r="L149" s="156"/>
      <c r="M149" s="87"/>
      <c r="N149" s="91"/>
      <c r="O149" s="86"/>
      <c r="P149" s="157"/>
      <c r="Q149" s="89"/>
      <c r="R149" s="92"/>
      <c r="S149" s="88"/>
      <c r="T149" s="234"/>
      <c r="U149" s="235"/>
      <c r="V149" s="236"/>
      <c r="W149" s="158"/>
      <c r="X149" s="88"/>
      <c r="Y149" s="86"/>
      <c r="Z149" s="86"/>
      <c r="AA149" s="119"/>
      <c r="AB149" s="88"/>
      <c r="AC149" s="87"/>
      <c r="AD149" s="156"/>
      <c r="AE149" s="159"/>
      <c r="AF149" s="89"/>
      <c r="AG149" s="160"/>
      <c r="AH149" s="90"/>
      <c r="AI149" s="160"/>
      <c r="AJ149" s="161"/>
      <c r="AK149" s="153"/>
      <c r="AL149" s="90"/>
      <c r="AM149" s="153"/>
      <c r="AN149" s="90"/>
      <c r="AO149" s="93"/>
      <c r="AP149" s="162"/>
      <c r="AQ149" s="88"/>
      <c r="AR149" s="86"/>
      <c r="AS149" s="154"/>
      <c r="AT149" s="86"/>
      <c r="AU149" s="86"/>
      <c r="AV149" s="86"/>
      <c r="AW149" s="52"/>
    </row>
    <row r="150" spans="1:49" s="53" customFormat="1" ht="12.75">
      <c r="A150" s="123"/>
      <c r="B150" s="151"/>
      <c r="C150" s="240"/>
      <c r="D150" s="152"/>
      <c r="E150" s="87"/>
      <c r="F150" s="153"/>
      <c r="G150" s="86"/>
      <c r="H150" s="155"/>
      <c r="I150" s="86"/>
      <c r="J150" s="86"/>
      <c r="K150" s="87"/>
      <c r="L150" s="156"/>
      <c r="M150" s="87"/>
      <c r="N150" s="91"/>
      <c r="O150" s="86"/>
      <c r="P150" s="157"/>
      <c r="Q150" s="89"/>
      <c r="R150" s="92"/>
      <c r="S150" s="88"/>
      <c r="T150" s="234"/>
      <c r="U150" s="235"/>
      <c r="V150" s="236"/>
      <c r="W150" s="158"/>
      <c r="X150" s="88"/>
      <c r="Y150" s="86"/>
      <c r="Z150" s="86"/>
      <c r="AA150" s="119"/>
      <c r="AB150" s="88"/>
      <c r="AC150" s="87"/>
      <c r="AD150" s="156"/>
      <c r="AE150" s="159"/>
      <c r="AF150" s="89"/>
      <c r="AG150" s="160"/>
      <c r="AH150" s="90"/>
      <c r="AI150" s="160"/>
      <c r="AJ150" s="161"/>
      <c r="AK150" s="153"/>
      <c r="AL150" s="90"/>
      <c r="AM150" s="153"/>
      <c r="AN150" s="90"/>
      <c r="AO150" s="93"/>
      <c r="AP150" s="162"/>
      <c r="AQ150" s="88"/>
      <c r="AR150" s="86"/>
      <c r="AS150" s="154"/>
      <c r="AT150" s="86"/>
      <c r="AU150" s="86"/>
      <c r="AV150" s="86"/>
      <c r="AW150" s="52"/>
    </row>
    <row r="151" spans="1:49" s="53" customFormat="1" ht="12.75">
      <c r="A151" s="123"/>
      <c r="B151" s="151"/>
      <c r="C151" s="240"/>
      <c r="D151" s="152"/>
      <c r="E151" s="87"/>
      <c r="F151" s="153"/>
      <c r="G151" s="86"/>
      <c r="H151" s="155"/>
      <c r="I151" s="86"/>
      <c r="J151" s="86"/>
      <c r="K151" s="87"/>
      <c r="L151" s="156"/>
      <c r="M151" s="87"/>
      <c r="N151" s="91"/>
      <c r="O151" s="86"/>
      <c r="P151" s="157"/>
      <c r="Q151" s="89"/>
      <c r="R151" s="92"/>
      <c r="S151" s="88"/>
      <c r="T151" s="234"/>
      <c r="U151" s="235"/>
      <c r="V151" s="236"/>
      <c r="W151" s="158"/>
      <c r="X151" s="88"/>
      <c r="Y151" s="86"/>
      <c r="Z151" s="86"/>
      <c r="AA151" s="119"/>
      <c r="AB151" s="88"/>
      <c r="AC151" s="87"/>
      <c r="AD151" s="156"/>
      <c r="AE151" s="159"/>
      <c r="AF151" s="89"/>
      <c r="AG151" s="160"/>
      <c r="AH151" s="90"/>
      <c r="AI151" s="160"/>
      <c r="AJ151" s="161"/>
      <c r="AK151" s="153"/>
      <c r="AL151" s="90"/>
      <c r="AM151" s="153"/>
      <c r="AN151" s="90"/>
      <c r="AO151" s="93"/>
      <c r="AP151" s="162"/>
      <c r="AQ151" s="88"/>
      <c r="AR151" s="86"/>
      <c r="AS151" s="154"/>
      <c r="AT151" s="86"/>
      <c r="AU151" s="86"/>
      <c r="AV151" s="86"/>
      <c r="AW151" s="52"/>
    </row>
    <row r="152" spans="1:49" s="53" customFormat="1" ht="12.75">
      <c r="A152" s="123"/>
      <c r="B152" s="151"/>
      <c r="C152" s="240"/>
      <c r="D152" s="152"/>
      <c r="E152" s="87"/>
      <c r="F152" s="153"/>
      <c r="G152" s="86"/>
      <c r="H152" s="155"/>
      <c r="I152" s="86"/>
      <c r="J152" s="86"/>
      <c r="K152" s="87"/>
      <c r="L152" s="156"/>
      <c r="M152" s="87"/>
      <c r="N152" s="91"/>
      <c r="O152" s="86"/>
      <c r="P152" s="157"/>
      <c r="Q152" s="89"/>
      <c r="R152" s="92"/>
      <c r="S152" s="88"/>
      <c r="T152" s="234"/>
      <c r="U152" s="235"/>
      <c r="V152" s="236"/>
      <c r="W152" s="158"/>
      <c r="X152" s="88"/>
      <c r="Y152" s="86"/>
      <c r="Z152" s="86"/>
      <c r="AA152" s="119"/>
      <c r="AB152" s="88"/>
      <c r="AC152" s="87"/>
      <c r="AD152" s="156"/>
      <c r="AE152" s="159"/>
      <c r="AF152" s="89"/>
      <c r="AG152" s="160"/>
      <c r="AH152" s="90"/>
      <c r="AI152" s="160"/>
      <c r="AJ152" s="161"/>
      <c r="AK152" s="153"/>
      <c r="AL152" s="90"/>
      <c r="AM152" s="153"/>
      <c r="AN152" s="90"/>
      <c r="AO152" s="93"/>
      <c r="AP152" s="162"/>
      <c r="AQ152" s="88"/>
      <c r="AR152" s="86"/>
      <c r="AS152" s="154"/>
      <c r="AT152" s="86"/>
      <c r="AU152" s="86"/>
      <c r="AV152" s="86"/>
      <c r="AW152" s="52"/>
    </row>
    <row r="153" spans="1:49" s="53" customFormat="1" ht="12.75">
      <c r="A153" s="123"/>
      <c r="B153" s="151"/>
      <c r="C153" s="240"/>
      <c r="D153" s="152"/>
      <c r="E153" s="87"/>
      <c r="F153" s="153"/>
      <c r="G153" s="86"/>
      <c r="H153" s="155"/>
      <c r="I153" s="86"/>
      <c r="J153" s="86"/>
      <c r="K153" s="87"/>
      <c r="L153" s="156"/>
      <c r="M153" s="87"/>
      <c r="N153" s="91"/>
      <c r="O153" s="86"/>
      <c r="P153" s="157"/>
      <c r="Q153" s="89"/>
      <c r="R153" s="92"/>
      <c r="S153" s="88"/>
      <c r="T153" s="234"/>
      <c r="U153" s="235"/>
      <c r="V153" s="236"/>
      <c r="W153" s="158"/>
      <c r="X153" s="88"/>
      <c r="Y153" s="86"/>
      <c r="Z153" s="86"/>
      <c r="AA153" s="119"/>
      <c r="AB153" s="88"/>
      <c r="AC153" s="87"/>
      <c r="AD153" s="156"/>
      <c r="AE153" s="159"/>
      <c r="AF153" s="89"/>
      <c r="AG153" s="160"/>
      <c r="AH153" s="90"/>
      <c r="AI153" s="160"/>
      <c r="AJ153" s="161"/>
      <c r="AK153" s="153"/>
      <c r="AL153" s="90"/>
      <c r="AM153" s="153"/>
      <c r="AN153" s="90"/>
      <c r="AO153" s="93"/>
      <c r="AP153" s="162"/>
      <c r="AQ153" s="88"/>
      <c r="AR153" s="86"/>
      <c r="AS153" s="154"/>
      <c r="AT153" s="86"/>
      <c r="AU153" s="86"/>
      <c r="AV153" s="86"/>
      <c r="AW153" s="52"/>
    </row>
    <row r="154" spans="1:49" s="53" customFormat="1" ht="12.75">
      <c r="A154" s="123"/>
      <c r="B154" s="151"/>
      <c r="C154" s="240"/>
      <c r="D154" s="152"/>
      <c r="E154" s="87"/>
      <c r="F154" s="153"/>
      <c r="G154" s="86"/>
      <c r="H154" s="155"/>
      <c r="I154" s="86"/>
      <c r="J154" s="86"/>
      <c r="K154" s="87"/>
      <c r="L154" s="156"/>
      <c r="M154" s="87"/>
      <c r="N154" s="91"/>
      <c r="O154" s="86"/>
      <c r="P154" s="157"/>
      <c r="Q154" s="89"/>
      <c r="R154" s="92"/>
      <c r="S154" s="88"/>
      <c r="T154" s="234"/>
      <c r="U154" s="235"/>
      <c r="V154" s="236"/>
      <c r="W154" s="158"/>
      <c r="X154" s="88"/>
      <c r="Y154" s="86"/>
      <c r="Z154" s="86"/>
      <c r="AA154" s="119"/>
      <c r="AB154" s="88"/>
      <c r="AC154" s="87"/>
      <c r="AD154" s="156"/>
      <c r="AE154" s="159"/>
      <c r="AF154" s="89"/>
      <c r="AG154" s="160"/>
      <c r="AH154" s="90"/>
      <c r="AI154" s="160"/>
      <c r="AJ154" s="161"/>
      <c r="AK154" s="153"/>
      <c r="AL154" s="90"/>
      <c r="AM154" s="153"/>
      <c r="AN154" s="90"/>
      <c r="AO154" s="93"/>
      <c r="AP154" s="162"/>
      <c r="AQ154" s="88"/>
      <c r="AR154" s="86"/>
      <c r="AS154" s="154"/>
      <c r="AT154" s="86"/>
      <c r="AU154" s="86"/>
      <c r="AV154" s="86"/>
      <c r="AW154" s="52"/>
    </row>
    <row r="155" spans="1:49" s="53" customFormat="1" ht="12.75">
      <c r="A155" s="123"/>
      <c r="B155" s="151"/>
      <c r="C155" s="240"/>
      <c r="D155" s="152"/>
      <c r="E155" s="87"/>
      <c r="F155" s="153"/>
      <c r="G155" s="86"/>
      <c r="H155" s="155"/>
      <c r="I155" s="86"/>
      <c r="J155" s="86"/>
      <c r="K155" s="87"/>
      <c r="L155" s="156"/>
      <c r="M155" s="87"/>
      <c r="N155" s="91"/>
      <c r="O155" s="86"/>
      <c r="P155" s="157"/>
      <c r="Q155" s="89"/>
      <c r="R155" s="92"/>
      <c r="S155" s="88"/>
      <c r="T155" s="234"/>
      <c r="U155" s="235"/>
      <c r="V155" s="236"/>
      <c r="W155" s="158"/>
      <c r="X155" s="88"/>
      <c r="Y155" s="86"/>
      <c r="Z155" s="86"/>
      <c r="AA155" s="119"/>
      <c r="AB155" s="88"/>
      <c r="AC155" s="87"/>
      <c r="AD155" s="156"/>
      <c r="AE155" s="159"/>
      <c r="AF155" s="89"/>
      <c r="AG155" s="160"/>
      <c r="AH155" s="90"/>
      <c r="AI155" s="160"/>
      <c r="AJ155" s="161"/>
      <c r="AK155" s="153"/>
      <c r="AL155" s="90"/>
      <c r="AM155" s="153"/>
      <c r="AN155" s="90"/>
      <c r="AO155" s="93"/>
      <c r="AP155" s="162"/>
      <c r="AQ155" s="88"/>
      <c r="AR155" s="86"/>
      <c r="AS155" s="154"/>
      <c r="AT155" s="86"/>
      <c r="AU155" s="86"/>
      <c r="AV155" s="86"/>
      <c r="AW155" s="52"/>
    </row>
    <row r="156" spans="1:49" s="53" customFormat="1" ht="12.75">
      <c r="A156" s="123"/>
      <c r="B156" s="151"/>
      <c r="C156" s="240"/>
      <c r="D156" s="152"/>
      <c r="E156" s="87"/>
      <c r="F156" s="153"/>
      <c r="G156" s="86"/>
      <c r="H156" s="155"/>
      <c r="I156" s="86"/>
      <c r="J156" s="86"/>
      <c r="K156" s="87"/>
      <c r="L156" s="156"/>
      <c r="M156" s="87"/>
      <c r="N156" s="91"/>
      <c r="O156" s="86"/>
      <c r="P156" s="157"/>
      <c r="Q156" s="89"/>
      <c r="R156" s="92"/>
      <c r="S156" s="88"/>
      <c r="T156" s="234"/>
      <c r="U156" s="235"/>
      <c r="V156" s="236"/>
      <c r="W156" s="158"/>
      <c r="X156" s="88"/>
      <c r="Y156" s="86"/>
      <c r="Z156" s="86"/>
      <c r="AA156" s="119"/>
      <c r="AB156" s="88"/>
      <c r="AC156" s="87"/>
      <c r="AD156" s="156"/>
      <c r="AE156" s="159"/>
      <c r="AF156" s="89"/>
      <c r="AG156" s="160"/>
      <c r="AH156" s="90"/>
      <c r="AI156" s="160"/>
      <c r="AJ156" s="161"/>
      <c r="AK156" s="153"/>
      <c r="AL156" s="90"/>
      <c r="AM156" s="153"/>
      <c r="AN156" s="90"/>
      <c r="AO156" s="93"/>
      <c r="AP156" s="162"/>
      <c r="AQ156" s="88"/>
      <c r="AR156" s="86"/>
      <c r="AS156" s="154"/>
      <c r="AT156" s="86"/>
      <c r="AU156" s="86"/>
      <c r="AV156" s="86"/>
      <c r="AW156" s="52"/>
    </row>
    <row r="157" spans="1:49" s="53" customFormat="1" ht="12.75">
      <c r="A157" s="123"/>
      <c r="B157" s="151"/>
      <c r="C157" s="240"/>
      <c r="D157" s="152"/>
      <c r="E157" s="87"/>
      <c r="F157" s="153"/>
      <c r="G157" s="86"/>
      <c r="H157" s="155"/>
      <c r="I157" s="86"/>
      <c r="J157" s="86"/>
      <c r="K157" s="87"/>
      <c r="L157" s="156"/>
      <c r="M157" s="87"/>
      <c r="N157" s="91"/>
      <c r="O157" s="86"/>
      <c r="P157" s="157"/>
      <c r="Q157" s="89"/>
      <c r="R157" s="92"/>
      <c r="S157" s="88"/>
      <c r="T157" s="234"/>
      <c r="U157" s="235"/>
      <c r="V157" s="236"/>
      <c r="W157" s="158"/>
      <c r="X157" s="88"/>
      <c r="Y157" s="86"/>
      <c r="Z157" s="86"/>
      <c r="AA157" s="119"/>
      <c r="AB157" s="88"/>
      <c r="AC157" s="87"/>
      <c r="AD157" s="156"/>
      <c r="AE157" s="159"/>
      <c r="AF157" s="89"/>
      <c r="AG157" s="160"/>
      <c r="AH157" s="90"/>
      <c r="AI157" s="160"/>
      <c r="AJ157" s="161"/>
      <c r="AK157" s="153"/>
      <c r="AL157" s="90"/>
      <c r="AM157" s="153"/>
      <c r="AN157" s="90"/>
      <c r="AO157" s="93"/>
      <c r="AP157" s="162"/>
      <c r="AQ157" s="88"/>
      <c r="AR157" s="86"/>
      <c r="AS157" s="154"/>
      <c r="AT157" s="86"/>
      <c r="AU157" s="86"/>
      <c r="AV157" s="86"/>
      <c r="AW157" s="52"/>
    </row>
    <row r="158" spans="1:49" s="53" customFormat="1" ht="12.75">
      <c r="A158" s="123"/>
      <c r="B158" s="151"/>
      <c r="C158" s="240"/>
      <c r="D158" s="152"/>
      <c r="E158" s="87"/>
      <c r="F158" s="153"/>
      <c r="G158" s="86"/>
      <c r="H158" s="155"/>
      <c r="I158" s="86"/>
      <c r="J158" s="86"/>
      <c r="K158" s="87"/>
      <c r="L158" s="156"/>
      <c r="M158" s="87"/>
      <c r="N158" s="91"/>
      <c r="O158" s="86"/>
      <c r="P158" s="157"/>
      <c r="Q158" s="89"/>
      <c r="R158" s="92"/>
      <c r="S158" s="88"/>
      <c r="T158" s="234"/>
      <c r="U158" s="235"/>
      <c r="V158" s="236"/>
      <c r="W158" s="158"/>
      <c r="X158" s="88"/>
      <c r="Y158" s="86"/>
      <c r="Z158" s="86"/>
      <c r="AA158" s="119"/>
      <c r="AB158" s="88"/>
      <c r="AC158" s="87"/>
      <c r="AD158" s="156"/>
      <c r="AE158" s="159"/>
      <c r="AF158" s="89"/>
      <c r="AG158" s="160"/>
      <c r="AH158" s="90"/>
      <c r="AI158" s="160"/>
      <c r="AJ158" s="161"/>
      <c r="AK158" s="153"/>
      <c r="AL158" s="90"/>
      <c r="AM158" s="153"/>
      <c r="AN158" s="90"/>
      <c r="AO158" s="93"/>
      <c r="AP158" s="162"/>
      <c r="AQ158" s="88"/>
      <c r="AR158" s="86"/>
      <c r="AS158" s="154"/>
      <c r="AT158" s="86"/>
      <c r="AU158" s="86"/>
      <c r="AV158" s="86"/>
      <c r="AW158" s="52"/>
    </row>
    <row r="159" spans="1:49" s="53" customFormat="1" ht="12.75">
      <c r="A159" s="123"/>
      <c r="B159" s="151"/>
      <c r="C159" s="240"/>
      <c r="D159" s="152"/>
      <c r="E159" s="87"/>
      <c r="F159" s="153"/>
      <c r="G159" s="86"/>
      <c r="H159" s="155"/>
      <c r="I159" s="86"/>
      <c r="J159" s="86"/>
      <c r="K159" s="87"/>
      <c r="L159" s="156"/>
      <c r="M159" s="87"/>
      <c r="N159" s="91"/>
      <c r="O159" s="86"/>
      <c r="P159" s="157"/>
      <c r="Q159" s="89"/>
      <c r="R159" s="92"/>
      <c r="S159" s="88"/>
      <c r="T159" s="234"/>
      <c r="U159" s="235"/>
      <c r="V159" s="236"/>
      <c r="W159" s="158"/>
      <c r="X159" s="88"/>
      <c r="Y159" s="86"/>
      <c r="Z159" s="86"/>
      <c r="AA159" s="119"/>
      <c r="AB159" s="88"/>
      <c r="AC159" s="87"/>
      <c r="AD159" s="156"/>
      <c r="AE159" s="159"/>
      <c r="AF159" s="89"/>
      <c r="AG159" s="160"/>
      <c r="AH159" s="90"/>
      <c r="AI159" s="160"/>
      <c r="AJ159" s="161"/>
      <c r="AK159" s="153"/>
      <c r="AL159" s="90"/>
      <c r="AM159" s="153"/>
      <c r="AN159" s="90"/>
      <c r="AO159" s="93"/>
      <c r="AP159" s="162"/>
      <c r="AQ159" s="88"/>
      <c r="AR159" s="86"/>
      <c r="AS159" s="154"/>
      <c r="AT159" s="86"/>
      <c r="AU159" s="86"/>
      <c r="AV159" s="86"/>
      <c r="AW159" s="52"/>
    </row>
    <row r="160" spans="1:49" s="53" customFormat="1" ht="12.75">
      <c r="A160" s="123"/>
      <c r="B160" s="151"/>
      <c r="C160" s="240"/>
      <c r="D160" s="152"/>
      <c r="E160" s="87"/>
      <c r="F160" s="153"/>
      <c r="G160" s="86"/>
      <c r="H160" s="155"/>
      <c r="I160" s="86"/>
      <c r="J160" s="86"/>
      <c r="K160" s="87"/>
      <c r="L160" s="156"/>
      <c r="M160" s="87"/>
      <c r="N160" s="91"/>
      <c r="O160" s="86"/>
      <c r="P160" s="157"/>
      <c r="Q160" s="89"/>
      <c r="R160" s="92"/>
      <c r="S160" s="88"/>
      <c r="T160" s="234"/>
      <c r="U160" s="235"/>
      <c r="V160" s="236"/>
      <c r="W160" s="158"/>
      <c r="X160" s="88"/>
      <c r="Y160" s="86"/>
      <c r="Z160" s="86"/>
      <c r="AA160" s="119"/>
      <c r="AB160" s="88"/>
      <c r="AC160" s="87"/>
      <c r="AD160" s="156"/>
      <c r="AE160" s="159"/>
      <c r="AF160" s="89"/>
      <c r="AG160" s="160"/>
      <c r="AH160" s="90"/>
      <c r="AI160" s="160"/>
      <c r="AJ160" s="161"/>
      <c r="AK160" s="153"/>
      <c r="AL160" s="90"/>
      <c r="AM160" s="153"/>
      <c r="AN160" s="90"/>
      <c r="AO160" s="93"/>
      <c r="AP160" s="162"/>
      <c r="AQ160" s="88"/>
      <c r="AR160" s="86"/>
      <c r="AS160" s="154"/>
      <c r="AT160" s="86"/>
      <c r="AU160" s="86"/>
      <c r="AV160" s="86"/>
      <c r="AW160" s="52"/>
    </row>
    <row r="161" spans="1:49" s="53" customFormat="1" ht="12.75">
      <c r="A161" s="123"/>
      <c r="B161" s="151"/>
      <c r="C161" s="240"/>
      <c r="D161" s="152"/>
      <c r="E161" s="87"/>
      <c r="F161" s="153"/>
      <c r="G161" s="86"/>
      <c r="H161" s="155"/>
      <c r="I161" s="86"/>
      <c r="J161" s="86"/>
      <c r="K161" s="87"/>
      <c r="L161" s="156"/>
      <c r="M161" s="87"/>
      <c r="N161" s="91"/>
      <c r="O161" s="86"/>
      <c r="P161" s="157"/>
      <c r="Q161" s="89"/>
      <c r="R161" s="92"/>
      <c r="S161" s="88"/>
      <c r="T161" s="234"/>
      <c r="U161" s="235"/>
      <c r="V161" s="236"/>
      <c r="W161" s="158"/>
      <c r="X161" s="88"/>
      <c r="Y161" s="86"/>
      <c r="Z161" s="86"/>
      <c r="AA161" s="119"/>
      <c r="AB161" s="88"/>
      <c r="AC161" s="87"/>
      <c r="AD161" s="156"/>
      <c r="AE161" s="159"/>
      <c r="AF161" s="89"/>
      <c r="AG161" s="160"/>
      <c r="AH161" s="90"/>
      <c r="AI161" s="160"/>
      <c r="AJ161" s="161"/>
      <c r="AK161" s="153"/>
      <c r="AL161" s="90"/>
      <c r="AM161" s="153"/>
      <c r="AN161" s="90"/>
      <c r="AO161" s="93"/>
      <c r="AP161" s="162"/>
      <c r="AQ161" s="88"/>
      <c r="AR161" s="86"/>
      <c r="AS161" s="154"/>
      <c r="AT161" s="86"/>
      <c r="AU161" s="86"/>
      <c r="AV161" s="86"/>
      <c r="AW161" s="52"/>
    </row>
    <row r="162" spans="1:49" s="53" customFormat="1" ht="12.75">
      <c r="A162" s="123"/>
      <c r="B162" s="151"/>
      <c r="C162" s="240"/>
      <c r="D162" s="152"/>
      <c r="E162" s="87"/>
      <c r="F162" s="153"/>
      <c r="G162" s="86"/>
      <c r="H162" s="155"/>
      <c r="I162" s="86"/>
      <c r="J162" s="86"/>
      <c r="K162" s="87"/>
      <c r="L162" s="156"/>
      <c r="M162" s="87"/>
      <c r="N162" s="91"/>
      <c r="O162" s="86"/>
      <c r="P162" s="157"/>
      <c r="Q162" s="89"/>
      <c r="R162" s="92"/>
      <c r="S162" s="88"/>
      <c r="T162" s="234"/>
      <c r="U162" s="235"/>
      <c r="V162" s="236"/>
      <c r="W162" s="158"/>
      <c r="X162" s="88"/>
      <c r="Y162" s="86"/>
      <c r="Z162" s="86"/>
      <c r="AA162" s="119"/>
      <c r="AB162" s="88"/>
      <c r="AC162" s="87"/>
      <c r="AD162" s="156"/>
      <c r="AE162" s="159"/>
      <c r="AF162" s="89"/>
      <c r="AG162" s="160"/>
      <c r="AH162" s="90"/>
      <c r="AI162" s="160"/>
      <c r="AJ162" s="161"/>
      <c r="AK162" s="153"/>
      <c r="AL162" s="90"/>
      <c r="AM162" s="153"/>
      <c r="AN162" s="90"/>
      <c r="AO162" s="93"/>
      <c r="AP162" s="162"/>
      <c r="AQ162" s="88"/>
      <c r="AR162" s="86"/>
      <c r="AS162" s="154"/>
      <c r="AT162" s="86"/>
      <c r="AU162" s="86"/>
      <c r="AV162" s="86"/>
      <c r="AW162" s="52"/>
    </row>
    <row r="163" spans="1:49" s="53" customFormat="1" ht="12.75">
      <c r="A163" s="123"/>
      <c r="B163" s="151"/>
      <c r="C163" s="240"/>
      <c r="D163" s="152"/>
      <c r="E163" s="87"/>
      <c r="F163" s="153"/>
      <c r="G163" s="86"/>
      <c r="H163" s="155"/>
      <c r="I163" s="86"/>
      <c r="J163" s="86"/>
      <c r="K163" s="87"/>
      <c r="L163" s="156"/>
      <c r="M163" s="87"/>
      <c r="N163" s="91"/>
      <c r="O163" s="86"/>
      <c r="P163" s="157"/>
      <c r="Q163" s="89"/>
      <c r="R163" s="92"/>
      <c r="S163" s="88"/>
      <c r="T163" s="234"/>
      <c r="U163" s="235"/>
      <c r="V163" s="236"/>
      <c r="W163" s="158"/>
      <c r="X163" s="88"/>
      <c r="Y163" s="86"/>
      <c r="Z163" s="86"/>
      <c r="AA163" s="119"/>
      <c r="AB163" s="88"/>
      <c r="AC163" s="87"/>
      <c r="AD163" s="156"/>
      <c r="AE163" s="159"/>
      <c r="AF163" s="89"/>
      <c r="AG163" s="160"/>
      <c r="AH163" s="90"/>
      <c r="AI163" s="160"/>
      <c r="AJ163" s="161"/>
      <c r="AK163" s="153"/>
      <c r="AL163" s="90"/>
      <c r="AM163" s="153"/>
      <c r="AN163" s="90"/>
      <c r="AO163" s="93"/>
      <c r="AP163" s="162"/>
      <c r="AQ163" s="88"/>
      <c r="AR163" s="86"/>
      <c r="AS163" s="154"/>
      <c r="AT163" s="86"/>
      <c r="AU163" s="86"/>
      <c r="AV163" s="86"/>
      <c r="AW163" s="52"/>
    </row>
    <row r="164" spans="1:49" s="53" customFormat="1" ht="12.75">
      <c r="A164" s="123"/>
      <c r="B164" s="151"/>
      <c r="C164" s="240"/>
      <c r="D164" s="152"/>
      <c r="E164" s="87"/>
      <c r="F164" s="153"/>
      <c r="G164" s="86"/>
      <c r="H164" s="155"/>
      <c r="I164" s="86"/>
      <c r="J164" s="86"/>
      <c r="K164" s="87"/>
      <c r="L164" s="156"/>
      <c r="M164" s="87"/>
      <c r="N164" s="91"/>
      <c r="O164" s="86"/>
      <c r="P164" s="157"/>
      <c r="Q164" s="89"/>
      <c r="R164" s="92"/>
      <c r="S164" s="88"/>
      <c r="T164" s="234"/>
      <c r="U164" s="235"/>
      <c r="V164" s="236"/>
      <c r="W164" s="158"/>
      <c r="X164" s="88"/>
      <c r="Y164" s="86"/>
      <c r="Z164" s="86"/>
      <c r="AA164" s="119"/>
      <c r="AB164" s="88"/>
      <c r="AC164" s="87"/>
      <c r="AD164" s="156"/>
      <c r="AE164" s="159"/>
      <c r="AF164" s="89"/>
      <c r="AG164" s="160"/>
      <c r="AH164" s="90"/>
      <c r="AI164" s="160"/>
      <c r="AJ164" s="161"/>
      <c r="AK164" s="153"/>
      <c r="AL164" s="90"/>
      <c r="AM164" s="153"/>
      <c r="AN164" s="90"/>
      <c r="AO164" s="93"/>
      <c r="AP164" s="162"/>
      <c r="AQ164" s="88"/>
      <c r="AR164" s="86"/>
      <c r="AS164" s="154"/>
      <c r="AT164" s="86"/>
      <c r="AU164" s="86"/>
      <c r="AV164" s="86"/>
      <c r="AW164" s="52"/>
    </row>
    <row r="165" spans="1:49" s="53" customFormat="1" ht="12.75">
      <c r="A165" s="123"/>
      <c r="B165" s="151"/>
      <c r="C165" s="240"/>
      <c r="D165" s="152"/>
      <c r="E165" s="87"/>
      <c r="F165" s="153"/>
      <c r="G165" s="86"/>
      <c r="H165" s="155"/>
      <c r="I165" s="86"/>
      <c r="J165" s="86"/>
      <c r="K165" s="87"/>
      <c r="L165" s="156"/>
      <c r="M165" s="87"/>
      <c r="N165" s="91"/>
      <c r="O165" s="86"/>
      <c r="P165" s="157"/>
      <c r="Q165" s="89"/>
      <c r="R165" s="92"/>
      <c r="S165" s="88"/>
      <c r="T165" s="234"/>
      <c r="U165" s="235"/>
      <c r="V165" s="236"/>
      <c r="W165" s="158"/>
      <c r="X165" s="88"/>
      <c r="Y165" s="86"/>
      <c r="Z165" s="86"/>
      <c r="AA165" s="119"/>
      <c r="AB165" s="88"/>
      <c r="AC165" s="87"/>
      <c r="AD165" s="156"/>
      <c r="AE165" s="159"/>
      <c r="AF165" s="89"/>
      <c r="AG165" s="160"/>
      <c r="AH165" s="90"/>
      <c r="AI165" s="160"/>
      <c r="AJ165" s="161"/>
      <c r="AK165" s="153"/>
      <c r="AL165" s="90"/>
      <c r="AM165" s="153"/>
      <c r="AN165" s="90"/>
      <c r="AO165" s="93"/>
      <c r="AP165" s="162"/>
      <c r="AQ165" s="88"/>
      <c r="AR165" s="86"/>
      <c r="AS165" s="154"/>
      <c r="AT165" s="86"/>
      <c r="AU165" s="86"/>
      <c r="AV165" s="86"/>
      <c r="AW165" s="52"/>
    </row>
    <row r="166" spans="1:49" s="53" customFormat="1" ht="12.75">
      <c r="A166" s="123"/>
      <c r="B166" s="151"/>
      <c r="C166" s="240"/>
      <c r="D166" s="152"/>
      <c r="E166" s="87"/>
      <c r="F166" s="153"/>
      <c r="G166" s="86"/>
      <c r="H166" s="155"/>
      <c r="I166" s="86"/>
      <c r="J166" s="86"/>
      <c r="K166" s="87"/>
      <c r="L166" s="156"/>
      <c r="M166" s="87"/>
      <c r="N166" s="91"/>
      <c r="O166" s="86"/>
      <c r="P166" s="157"/>
      <c r="Q166" s="89"/>
      <c r="R166" s="92"/>
      <c r="S166" s="88"/>
      <c r="T166" s="234"/>
      <c r="U166" s="235"/>
      <c r="V166" s="236"/>
      <c r="W166" s="158"/>
      <c r="X166" s="88"/>
      <c r="Y166" s="86"/>
      <c r="Z166" s="86"/>
      <c r="AA166" s="119"/>
      <c r="AB166" s="88"/>
      <c r="AC166" s="87"/>
      <c r="AD166" s="156"/>
      <c r="AE166" s="159"/>
      <c r="AF166" s="89"/>
      <c r="AG166" s="160"/>
      <c r="AH166" s="90"/>
      <c r="AI166" s="160"/>
      <c r="AJ166" s="161"/>
      <c r="AK166" s="153"/>
      <c r="AL166" s="90"/>
      <c r="AM166" s="153"/>
      <c r="AN166" s="90"/>
      <c r="AO166" s="93"/>
      <c r="AP166" s="162"/>
      <c r="AQ166" s="88"/>
      <c r="AR166" s="86"/>
      <c r="AS166" s="154"/>
      <c r="AT166" s="86"/>
      <c r="AU166" s="86"/>
      <c r="AV166" s="86"/>
      <c r="AW166" s="52"/>
    </row>
    <row r="167" spans="1:49" s="53" customFormat="1" ht="12.75">
      <c r="A167" s="123"/>
      <c r="B167" s="151"/>
      <c r="C167" s="240"/>
      <c r="D167" s="152"/>
      <c r="E167" s="87"/>
      <c r="F167" s="153"/>
      <c r="G167" s="86"/>
      <c r="H167" s="155"/>
      <c r="I167" s="86"/>
      <c r="J167" s="86"/>
      <c r="K167" s="87"/>
      <c r="L167" s="156"/>
      <c r="M167" s="87"/>
      <c r="N167" s="91"/>
      <c r="O167" s="86"/>
      <c r="P167" s="157"/>
      <c r="Q167" s="89"/>
      <c r="R167" s="92"/>
      <c r="S167" s="88"/>
      <c r="T167" s="234"/>
      <c r="U167" s="235"/>
      <c r="V167" s="236"/>
      <c r="W167" s="158"/>
      <c r="X167" s="88"/>
      <c r="Y167" s="86"/>
      <c r="Z167" s="86"/>
      <c r="AA167" s="119"/>
      <c r="AB167" s="88"/>
      <c r="AC167" s="87"/>
      <c r="AD167" s="156"/>
      <c r="AE167" s="159"/>
      <c r="AF167" s="89"/>
      <c r="AG167" s="160"/>
      <c r="AH167" s="90"/>
      <c r="AI167" s="160"/>
      <c r="AJ167" s="161"/>
      <c r="AK167" s="153"/>
      <c r="AL167" s="90"/>
      <c r="AM167" s="153"/>
      <c r="AN167" s="90"/>
      <c r="AO167" s="93"/>
      <c r="AP167" s="162"/>
      <c r="AQ167" s="88"/>
      <c r="AR167" s="86"/>
      <c r="AS167" s="154"/>
      <c r="AT167" s="86"/>
      <c r="AU167" s="86"/>
      <c r="AV167" s="86"/>
      <c r="AW167" s="52"/>
    </row>
    <row r="168" spans="1:49" s="53" customFormat="1" ht="12.75">
      <c r="A168" s="123"/>
      <c r="B168" s="151"/>
      <c r="C168" s="240"/>
      <c r="D168" s="152"/>
      <c r="E168" s="87"/>
      <c r="F168" s="153"/>
      <c r="G168" s="86"/>
      <c r="H168" s="155"/>
      <c r="I168" s="86"/>
      <c r="J168" s="86"/>
      <c r="K168" s="87"/>
      <c r="L168" s="156"/>
      <c r="M168" s="87"/>
      <c r="N168" s="91"/>
      <c r="O168" s="86"/>
      <c r="P168" s="157"/>
      <c r="Q168" s="89"/>
      <c r="R168" s="92"/>
      <c r="S168" s="88"/>
      <c r="T168" s="234"/>
      <c r="U168" s="235"/>
      <c r="V168" s="236"/>
      <c r="W168" s="158"/>
      <c r="X168" s="88"/>
      <c r="Y168" s="86"/>
      <c r="Z168" s="86"/>
      <c r="AA168" s="119"/>
      <c r="AB168" s="88"/>
      <c r="AC168" s="87"/>
      <c r="AD168" s="156"/>
      <c r="AE168" s="159"/>
      <c r="AF168" s="89"/>
      <c r="AG168" s="160"/>
      <c r="AH168" s="90"/>
      <c r="AI168" s="160"/>
      <c r="AJ168" s="161"/>
      <c r="AK168" s="153"/>
      <c r="AL168" s="90"/>
      <c r="AM168" s="153"/>
      <c r="AN168" s="90"/>
      <c r="AO168" s="93"/>
      <c r="AP168" s="162"/>
      <c r="AQ168" s="88"/>
      <c r="AR168" s="86"/>
      <c r="AS168" s="154"/>
      <c r="AT168" s="86"/>
      <c r="AU168" s="86"/>
      <c r="AV168" s="86"/>
      <c r="AW168" s="52"/>
    </row>
    <row r="169" spans="1:49" s="53" customFormat="1" ht="12.75">
      <c r="A169" s="123"/>
      <c r="B169" s="151"/>
      <c r="C169" s="240"/>
      <c r="D169" s="152"/>
      <c r="E169" s="87"/>
      <c r="F169" s="153"/>
      <c r="G169" s="86"/>
      <c r="H169" s="155"/>
      <c r="I169" s="86"/>
      <c r="J169" s="86"/>
      <c r="K169" s="87"/>
      <c r="L169" s="156"/>
      <c r="M169" s="87"/>
      <c r="N169" s="91"/>
      <c r="O169" s="86"/>
      <c r="P169" s="157"/>
      <c r="Q169" s="89"/>
      <c r="R169" s="92"/>
      <c r="S169" s="88"/>
      <c r="T169" s="234"/>
      <c r="U169" s="235"/>
      <c r="V169" s="236"/>
      <c r="W169" s="158"/>
      <c r="X169" s="88"/>
      <c r="Y169" s="86"/>
      <c r="Z169" s="86"/>
      <c r="AA169" s="119"/>
      <c r="AB169" s="88"/>
      <c r="AC169" s="87"/>
      <c r="AD169" s="156"/>
      <c r="AE169" s="159"/>
      <c r="AF169" s="89"/>
      <c r="AG169" s="160"/>
      <c r="AH169" s="90"/>
      <c r="AI169" s="160"/>
      <c r="AJ169" s="161"/>
      <c r="AK169" s="153"/>
      <c r="AL169" s="90"/>
      <c r="AM169" s="153"/>
      <c r="AN169" s="90"/>
      <c r="AO169" s="93"/>
      <c r="AP169" s="162"/>
      <c r="AQ169" s="88"/>
      <c r="AR169" s="86"/>
      <c r="AS169" s="154"/>
      <c r="AT169" s="86"/>
      <c r="AU169" s="86"/>
      <c r="AV169" s="86"/>
      <c r="AW169" s="52"/>
    </row>
    <row r="170" spans="1:49" s="53" customFormat="1" ht="12.75">
      <c r="A170" s="123"/>
      <c r="B170" s="151"/>
      <c r="C170" s="240"/>
      <c r="D170" s="152"/>
      <c r="E170" s="87"/>
      <c r="F170" s="153"/>
      <c r="G170" s="86"/>
      <c r="H170" s="155"/>
      <c r="I170" s="86"/>
      <c r="J170" s="86"/>
      <c r="K170" s="87"/>
      <c r="L170" s="156"/>
      <c r="M170" s="87"/>
      <c r="N170" s="91"/>
      <c r="O170" s="86"/>
      <c r="P170" s="157"/>
      <c r="Q170" s="89"/>
      <c r="R170" s="92"/>
      <c r="S170" s="88"/>
      <c r="T170" s="234"/>
      <c r="U170" s="235"/>
      <c r="V170" s="236"/>
      <c r="W170" s="158"/>
      <c r="X170" s="88"/>
      <c r="Y170" s="86"/>
      <c r="Z170" s="86"/>
      <c r="AA170" s="119"/>
      <c r="AB170" s="88"/>
      <c r="AC170" s="87"/>
      <c r="AD170" s="156"/>
      <c r="AE170" s="159"/>
      <c r="AF170" s="89"/>
      <c r="AG170" s="160"/>
      <c r="AH170" s="90"/>
      <c r="AI170" s="160"/>
      <c r="AJ170" s="161"/>
      <c r="AK170" s="153"/>
      <c r="AL170" s="90"/>
      <c r="AM170" s="153"/>
      <c r="AN170" s="90"/>
      <c r="AO170" s="93"/>
      <c r="AP170" s="162"/>
      <c r="AQ170" s="88"/>
      <c r="AR170" s="86"/>
      <c r="AS170" s="154"/>
      <c r="AT170" s="86"/>
      <c r="AU170" s="86"/>
      <c r="AV170" s="86"/>
      <c r="AW170" s="52"/>
    </row>
    <row r="171" spans="1:49" s="53" customFormat="1" ht="12.75">
      <c r="A171" s="123"/>
      <c r="B171" s="151"/>
      <c r="C171" s="240"/>
      <c r="D171" s="152"/>
      <c r="E171" s="87"/>
      <c r="F171" s="153"/>
      <c r="G171" s="86"/>
      <c r="H171" s="155"/>
      <c r="I171" s="86"/>
      <c r="J171" s="86"/>
      <c r="K171" s="87"/>
      <c r="L171" s="156"/>
      <c r="M171" s="87"/>
      <c r="N171" s="91"/>
      <c r="O171" s="86"/>
      <c r="P171" s="157"/>
      <c r="Q171" s="89"/>
      <c r="R171" s="92"/>
      <c r="S171" s="88"/>
      <c r="T171" s="234"/>
      <c r="U171" s="235"/>
      <c r="V171" s="236"/>
      <c r="W171" s="158"/>
      <c r="X171" s="88"/>
      <c r="Y171" s="86"/>
      <c r="Z171" s="86"/>
      <c r="AA171" s="119"/>
      <c r="AB171" s="88"/>
      <c r="AC171" s="87"/>
      <c r="AD171" s="156"/>
      <c r="AE171" s="159"/>
      <c r="AF171" s="89"/>
      <c r="AG171" s="160"/>
      <c r="AH171" s="90"/>
      <c r="AI171" s="160"/>
      <c r="AJ171" s="161"/>
      <c r="AK171" s="153"/>
      <c r="AL171" s="90"/>
      <c r="AM171" s="153"/>
      <c r="AN171" s="90"/>
      <c r="AO171" s="93"/>
      <c r="AP171" s="162"/>
      <c r="AQ171" s="88"/>
      <c r="AR171" s="86"/>
      <c r="AS171" s="154"/>
      <c r="AT171" s="86"/>
      <c r="AU171" s="86"/>
      <c r="AV171" s="86"/>
      <c r="AW171" s="52"/>
    </row>
    <row r="172" spans="1:49" s="53" customFormat="1" ht="12.75">
      <c r="A172" s="123"/>
      <c r="B172" s="151"/>
      <c r="C172" s="240"/>
      <c r="D172" s="152"/>
      <c r="E172" s="87"/>
      <c r="F172" s="153"/>
      <c r="G172" s="86"/>
      <c r="H172" s="155"/>
      <c r="I172" s="86"/>
      <c r="J172" s="86"/>
      <c r="K172" s="87"/>
      <c r="L172" s="156"/>
      <c r="M172" s="87"/>
      <c r="N172" s="91"/>
      <c r="O172" s="86"/>
      <c r="P172" s="157"/>
      <c r="Q172" s="89"/>
      <c r="R172" s="92"/>
      <c r="S172" s="88"/>
      <c r="T172" s="234"/>
      <c r="U172" s="235"/>
      <c r="V172" s="236"/>
      <c r="W172" s="158"/>
      <c r="X172" s="88"/>
      <c r="Y172" s="86"/>
      <c r="Z172" s="86"/>
      <c r="AA172" s="119"/>
      <c r="AB172" s="88"/>
      <c r="AC172" s="87"/>
      <c r="AD172" s="156"/>
      <c r="AE172" s="159"/>
      <c r="AF172" s="89"/>
      <c r="AG172" s="160"/>
      <c r="AH172" s="90"/>
      <c r="AI172" s="160"/>
      <c r="AJ172" s="161"/>
      <c r="AK172" s="153"/>
      <c r="AL172" s="90"/>
      <c r="AM172" s="153"/>
      <c r="AN172" s="90"/>
      <c r="AO172" s="93"/>
      <c r="AP172" s="162"/>
      <c r="AQ172" s="88"/>
      <c r="AR172" s="86"/>
      <c r="AS172" s="154"/>
      <c r="AT172" s="86"/>
      <c r="AU172" s="86"/>
      <c r="AV172" s="86"/>
      <c r="AW172" s="52"/>
    </row>
    <row r="173" spans="1:49" s="53" customFormat="1" ht="12.75">
      <c r="A173" s="123"/>
      <c r="B173" s="151"/>
      <c r="C173" s="240"/>
      <c r="D173" s="152"/>
      <c r="E173" s="87"/>
      <c r="F173" s="153"/>
      <c r="G173" s="86"/>
      <c r="H173" s="155"/>
      <c r="I173" s="86"/>
      <c r="J173" s="86"/>
      <c r="K173" s="87"/>
      <c r="L173" s="156"/>
      <c r="M173" s="87"/>
      <c r="N173" s="91"/>
      <c r="O173" s="86"/>
      <c r="P173" s="157"/>
      <c r="Q173" s="89"/>
      <c r="R173" s="92"/>
      <c r="S173" s="88"/>
      <c r="T173" s="234"/>
      <c r="U173" s="235"/>
      <c r="V173" s="236"/>
      <c r="W173" s="158"/>
      <c r="X173" s="88"/>
      <c r="Y173" s="86"/>
      <c r="Z173" s="86"/>
      <c r="AA173" s="119"/>
      <c r="AB173" s="88"/>
      <c r="AC173" s="87"/>
      <c r="AD173" s="156"/>
      <c r="AE173" s="159"/>
      <c r="AF173" s="89"/>
      <c r="AG173" s="160"/>
      <c r="AH173" s="90"/>
      <c r="AI173" s="160"/>
      <c r="AJ173" s="161"/>
      <c r="AK173" s="153"/>
      <c r="AL173" s="90"/>
      <c r="AM173" s="153"/>
      <c r="AN173" s="90"/>
      <c r="AO173" s="93"/>
      <c r="AP173" s="162"/>
      <c r="AQ173" s="88"/>
      <c r="AR173" s="86"/>
      <c r="AS173" s="154"/>
      <c r="AT173" s="86"/>
      <c r="AU173" s="86"/>
      <c r="AV173" s="86"/>
      <c r="AW173" s="52"/>
    </row>
    <row r="174" spans="1:49" s="53" customFormat="1" ht="12.75">
      <c r="A174" s="123"/>
      <c r="B174" s="151"/>
      <c r="C174" s="240"/>
      <c r="D174" s="152"/>
      <c r="E174" s="87"/>
      <c r="F174" s="153"/>
      <c r="G174" s="86"/>
      <c r="H174" s="155"/>
      <c r="I174" s="86"/>
      <c r="J174" s="86"/>
      <c r="K174" s="87"/>
      <c r="L174" s="156"/>
      <c r="M174" s="87"/>
      <c r="N174" s="91"/>
      <c r="O174" s="86"/>
      <c r="P174" s="157"/>
      <c r="Q174" s="89"/>
      <c r="R174" s="92"/>
      <c r="S174" s="88"/>
      <c r="T174" s="234"/>
      <c r="U174" s="235"/>
      <c r="V174" s="236"/>
      <c r="W174" s="158"/>
      <c r="X174" s="88"/>
      <c r="Y174" s="86"/>
      <c r="Z174" s="86"/>
      <c r="AA174" s="119"/>
      <c r="AB174" s="88"/>
      <c r="AC174" s="87"/>
      <c r="AD174" s="156"/>
      <c r="AE174" s="159"/>
      <c r="AF174" s="89"/>
      <c r="AG174" s="160"/>
      <c r="AH174" s="90"/>
      <c r="AI174" s="160"/>
      <c r="AJ174" s="161"/>
      <c r="AK174" s="153"/>
      <c r="AL174" s="90"/>
      <c r="AM174" s="153"/>
      <c r="AN174" s="90"/>
      <c r="AO174" s="93"/>
      <c r="AP174" s="162"/>
      <c r="AQ174" s="88"/>
      <c r="AR174" s="86"/>
      <c r="AS174" s="154"/>
      <c r="AT174" s="86"/>
      <c r="AU174" s="86"/>
      <c r="AV174" s="86"/>
      <c r="AW174" s="52"/>
    </row>
    <row r="175" spans="1:49" s="53" customFormat="1" ht="12.75">
      <c r="A175" s="123"/>
      <c r="B175" s="151"/>
      <c r="C175" s="240"/>
      <c r="D175" s="152"/>
      <c r="E175" s="87"/>
      <c r="F175" s="153"/>
      <c r="G175" s="86"/>
      <c r="H175" s="155"/>
      <c r="I175" s="86"/>
      <c r="J175" s="86"/>
      <c r="K175" s="87"/>
      <c r="L175" s="156"/>
      <c r="M175" s="87"/>
      <c r="N175" s="91"/>
      <c r="O175" s="86"/>
      <c r="P175" s="157"/>
      <c r="Q175" s="89"/>
      <c r="R175" s="92"/>
      <c r="S175" s="88"/>
      <c r="T175" s="234"/>
      <c r="U175" s="235"/>
      <c r="V175" s="236"/>
      <c r="W175" s="158"/>
      <c r="X175" s="88"/>
      <c r="Y175" s="86"/>
      <c r="Z175" s="86"/>
      <c r="AA175" s="119"/>
      <c r="AB175" s="88"/>
      <c r="AC175" s="87"/>
      <c r="AD175" s="156"/>
      <c r="AE175" s="159"/>
      <c r="AF175" s="89"/>
      <c r="AG175" s="160"/>
      <c r="AH175" s="90"/>
      <c r="AI175" s="160"/>
      <c r="AJ175" s="161"/>
      <c r="AK175" s="153"/>
      <c r="AL175" s="90"/>
      <c r="AM175" s="153"/>
      <c r="AN175" s="90"/>
      <c r="AO175" s="93"/>
      <c r="AP175" s="162"/>
      <c r="AQ175" s="88"/>
      <c r="AR175" s="86"/>
      <c r="AS175" s="154"/>
      <c r="AT175" s="86"/>
      <c r="AU175" s="86"/>
      <c r="AV175" s="86"/>
      <c r="AW175" s="52"/>
    </row>
    <row r="176" spans="1:49" s="53" customFormat="1" ht="12.75">
      <c r="A176" s="123"/>
      <c r="B176" s="151"/>
      <c r="C176" s="240"/>
      <c r="D176" s="152"/>
      <c r="E176" s="87"/>
      <c r="F176" s="153"/>
      <c r="G176" s="86"/>
      <c r="H176" s="155"/>
      <c r="I176" s="86"/>
      <c r="J176" s="86"/>
      <c r="K176" s="87"/>
      <c r="L176" s="156"/>
      <c r="M176" s="87"/>
      <c r="N176" s="91"/>
      <c r="O176" s="86"/>
      <c r="P176" s="157"/>
      <c r="Q176" s="89"/>
      <c r="R176" s="92"/>
      <c r="S176" s="88"/>
      <c r="T176" s="234"/>
      <c r="U176" s="235"/>
      <c r="V176" s="236"/>
      <c r="W176" s="158"/>
      <c r="X176" s="88"/>
      <c r="Y176" s="86"/>
      <c r="Z176" s="86"/>
      <c r="AA176" s="119"/>
      <c r="AB176" s="88"/>
      <c r="AC176" s="87"/>
      <c r="AD176" s="156"/>
      <c r="AE176" s="159"/>
      <c r="AF176" s="89"/>
      <c r="AG176" s="160"/>
      <c r="AH176" s="90"/>
      <c r="AI176" s="160"/>
      <c r="AJ176" s="161"/>
      <c r="AK176" s="153"/>
      <c r="AL176" s="90"/>
      <c r="AM176" s="153"/>
      <c r="AN176" s="90"/>
      <c r="AO176" s="93"/>
      <c r="AP176" s="162"/>
      <c r="AQ176" s="88"/>
      <c r="AR176" s="86"/>
      <c r="AS176" s="154"/>
      <c r="AT176" s="86"/>
      <c r="AU176" s="86"/>
      <c r="AV176" s="86"/>
      <c r="AW176" s="52"/>
    </row>
    <row r="177" spans="1:49" s="53" customFormat="1" ht="12.75">
      <c r="A177" s="123"/>
      <c r="B177" s="151"/>
      <c r="C177" s="240"/>
      <c r="D177" s="152"/>
      <c r="E177" s="87"/>
      <c r="F177" s="153"/>
      <c r="G177" s="86"/>
      <c r="H177" s="155"/>
      <c r="I177" s="86"/>
      <c r="J177" s="86"/>
      <c r="K177" s="87"/>
      <c r="L177" s="156"/>
      <c r="M177" s="87"/>
      <c r="N177" s="91"/>
      <c r="O177" s="86"/>
      <c r="P177" s="157"/>
      <c r="Q177" s="89"/>
      <c r="R177" s="92"/>
      <c r="S177" s="88"/>
      <c r="T177" s="234"/>
      <c r="U177" s="235"/>
      <c r="V177" s="236"/>
      <c r="W177" s="158"/>
      <c r="X177" s="88"/>
      <c r="Y177" s="86"/>
      <c r="Z177" s="86"/>
      <c r="AA177" s="119"/>
      <c r="AB177" s="88"/>
      <c r="AC177" s="87"/>
      <c r="AD177" s="156"/>
      <c r="AE177" s="159"/>
      <c r="AF177" s="89"/>
      <c r="AG177" s="160"/>
      <c r="AH177" s="90"/>
      <c r="AI177" s="160"/>
      <c r="AJ177" s="161"/>
      <c r="AK177" s="153"/>
      <c r="AL177" s="90"/>
      <c r="AM177" s="153"/>
      <c r="AN177" s="90"/>
      <c r="AO177" s="93"/>
      <c r="AP177" s="162"/>
      <c r="AQ177" s="88"/>
      <c r="AR177" s="86"/>
      <c r="AS177" s="154"/>
      <c r="AT177" s="86"/>
      <c r="AU177" s="86"/>
      <c r="AV177" s="86"/>
      <c r="AW177" s="52"/>
    </row>
    <row r="178" spans="1:49" s="53" customFormat="1" ht="12.75">
      <c r="A178" s="123"/>
      <c r="B178" s="151"/>
      <c r="C178" s="240"/>
      <c r="D178" s="152"/>
      <c r="E178" s="87"/>
      <c r="F178" s="153"/>
      <c r="G178" s="86"/>
      <c r="H178" s="155"/>
      <c r="I178" s="86"/>
      <c r="J178" s="86"/>
      <c r="K178" s="87"/>
      <c r="L178" s="156"/>
      <c r="M178" s="87"/>
      <c r="N178" s="91"/>
      <c r="O178" s="86"/>
      <c r="P178" s="157"/>
      <c r="Q178" s="89"/>
      <c r="R178" s="92"/>
      <c r="S178" s="88"/>
      <c r="T178" s="234"/>
      <c r="U178" s="235"/>
      <c r="V178" s="236"/>
      <c r="W178" s="158"/>
      <c r="X178" s="88"/>
      <c r="Y178" s="86"/>
      <c r="Z178" s="86"/>
      <c r="AA178" s="119"/>
      <c r="AB178" s="88"/>
      <c r="AC178" s="87"/>
      <c r="AD178" s="156"/>
      <c r="AE178" s="159"/>
      <c r="AF178" s="89"/>
      <c r="AG178" s="160"/>
      <c r="AH178" s="90"/>
      <c r="AI178" s="160"/>
      <c r="AJ178" s="161"/>
      <c r="AK178" s="153"/>
      <c r="AL178" s="90"/>
      <c r="AM178" s="153"/>
      <c r="AN178" s="90"/>
      <c r="AO178" s="93"/>
      <c r="AP178" s="162"/>
      <c r="AQ178" s="88"/>
      <c r="AR178" s="86"/>
      <c r="AS178" s="154"/>
      <c r="AT178" s="86"/>
      <c r="AU178" s="86"/>
      <c r="AV178" s="86"/>
      <c r="AW178" s="52"/>
    </row>
    <row r="179" spans="1:49" s="53" customFormat="1" ht="12.75">
      <c r="A179" s="123"/>
      <c r="B179" s="151"/>
      <c r="C179" s="240"/>
      <c r="D179" s="152"/>
      <c r="E179" s="87"/>
      <c r="F179" s="153"/>
      <c r="G179" s="86"/>
      <c r="H179" s="155"/>
      <c r="I179" s="86"/>
      <c r="J179" s="86"/>
      <c r="K179" s="87"/>
      <c r="L179" s="156"/>
      <c r="M179" s="87"/>
      <c r="N179" s="91"/>
      <c r="O179" s="86"/>
      <c r="P179" s="157"/>
      <c r="Q179" s="89"/>
      <c r="R179" s="92"/>
      <c r="S179" s="88"/>
      <c r="T179" s="234"/>
      <c r="U179" s="235"/>
      <c r="V179" s="236"/>
      <c r="W179" s="158"/>
      <c r="X179" s="88"/>
      <c r="Y179" s="86"/>
      <c r="Z179" s="86"/>
      <c r="AA179" s="119"/>
      <c r="AB179" s="88"/>
      <c r="AC179" s="87"/>
      <c r="AD179" s="156"/>
      <c r="AE179" s="159"/>
      <c r="AF179" s="89"/>
      <c r="AG179" s="160"/>
      <c r="AH179" s="90"/>
      <c r="AI179" s="160"/>
      <c r="AJ179" s="161"/>
      <c r="AK179" s="153"/>
      <c r="AL179" s="90"/>
      <c r="AM179" s="153"/>
      <c r="AN179" s="90"/>
      <c r="AO179" s="93"/>
      <c r="AP179" s="162"/>
      <c r="AQ179" s="88"/>
      <c r="AR179" s="86"/>
      <c r="AS179" s="154"/>
      <c r="AT179" s="86"/>
      <c r="AU179" s="86"/>
      <c r="AV179" s="86"/>
      <c r="AW179" s="52"/>
    </row>
    <row r="180" spans="1:49" s="53" customFormat="1" ht="12.75">
      <c r="A180" s="123"/>
      <c r="B180" s="151"/>
      <c r="C180" s="240"/>
      <c r="D180" s="152"/>
      <c r="E180" s="87"/>
      <c r="F180" s="153"/>
      <c r="G180" s="86"/>
      <c r="H180" s="155"/>
      <c r="I180" s="86"/>
      <c r="J180" s="86"/>
      <c r="K180" s="87"/>
      <c r="L180" s="156"/>
      <c r="M180" s="87"/>
      <c r="N180" s="91"/>
      <c r="O180" s="86"/>
      <c r="P180" s="157"/>
      <c r="Q180" s="89"/>
      <c r="R180" s="92"/>
      <c r="S180" s="88"/>
      <c r="T180" s="234"/>
      <c r="U180" s="235"/>
      <c r="V180" s="236"/>
      <c r="W180" s="158"/>
      <c r="X180" s="88"/>
      <c r="Y180" s="86"/>
      <c r="Z180" s="86"/>
      <c r="AA180" s="119"/>
      <c r="AB180" s="88"/>
      <c r="AC180" s="87"/>
      <c r="AD180" s="156"/>
      <c r="AE180" s="159"/>
      <c r="AF180" s="89"/>
      <c r="AG180" s="160"/>
      <c r="AH180" s="90"/>
      <c r="AI180" s="160"/>
      <c r="AJ180" s="161"/>
      <c r="AK180" s="153"/>
      <c r="AL180" s="90"/>
      <c r="AM180" s="153"/>
      <c r="AN180" s="90"/>
      <c r="AO180" s="93"/>
      <c r="AP180" s="162"/>
      <c r="AQ180" s="88"/>
      <c r="AR180" s="86"/>
      <c r="AS180" s="154"/>
      <c r="AT180" s="86"/>
      <c r="AU180" s="86"/>
      <c r="AV180" s="86"/>
      <c r="AW180" s="52"/>
    </row>
    <row r="181" spans="1:49" s="53" customFormat="1" ht="12.75">
      <c r="A181" s="123"/>
      <c r="B181" s="151"/>
      <c r="C181" s="240"/>
      <c r="D181" s="152"/>
      <c r="E181" s="87"/>
      <c r="F181" s="153"/>
      <c r="G181" s="86"/>
      <c r="H181" s="155"/>
      <c r="I181" s="86"/>
      <c r="J181" s="86"/>
      <c r="K181" s="87"/>
      <c r="L181" s="156"/>
      <c r="M181" s="87"/>
      <c r="N181" s="91"/>
      <c r="O181" s="86"/>
      <c r="P181" s="157"/>
      <c r="Q181" s="89"/>
      <c r="R181" s="92"/>
      <c r="S181" s="88"/>
      <c r="T181" s="234"/>
      <c r="U181" s="235"/>
      <c r="V181" s="236"/>
      <c r="W181" s="158"/>
      <c r="X181" s="88"/>
      <c r="Y181" s="86"/>
      <c r="Z181" s="86"/>
      <c r="AA181" s="119"/>
      <c r="AB181" s="88"/>
      <c r="AC181" s="87"/>
      <c r="AD181" s="156"/>
      <c r="AE181" s="159"/>
      <c r="AF181" s="89"/>
      <c r="AG181" s="160"/>
      <c r="AH181" s="90"/>
      <c r="AI181" s="160"/>
      <c r="AJ181" s="161"/>
      <c r="AK181" s="153"/>
      <c r="AL181" s="90"/>
      <c r="AM181" s="153"/>
      <c r="AN181" s="90"/>
      <c r="AO181" s="93"/>
      <c r="AP181" s="162"/>
      <c r="AQ181" s="88"/>
      <c r="AR181" s="86"/>
      <c r="AS181" s="154"/>
      <c r="AT181" s="86"/>
      <c r="AU181" s="86"/>
      <c r="AV181" s="86"/>
      <c r="AW181" s="52"/>
    </row>
    <row r="182" spans="1:49" s="53" customFormat="1" ht="12.75">
      <c r="A182" s="123"/>
      <c r="B182" s="151"/>
      <c r="C182" s="240"/>
      <c r="D182" s="152"/>
      <c r="E182" s="87"/>
      <c r="F182" s="153"/>
      <c r="G182" s="86"/>
      <c r="H182" s="155"/>
      <c r="I182" s="86"/>
      <c r="J182" s="86"/>
      <c r="K182" s="87"/>
      <c r="L182" s="156"/>
      <c r="M182" s="87"/>
      <c r="N182" s="91"/>
      <c r="O182" s="86"/>
      <c r="P182" s="157"/>
      <c r="Q182" s="89"/>
      <c r="R182" s="92"/>
      <c r="S182" s="88"/>
      <c r="T182" s="234"/>
      <c r="U182" s="235"/>
      <c r="V182" s="236"/>
      <c r="W182" s="158"/>
      <c r="X182" s="88"/>
      <c r="Y182" s="86"/>
      <c r="Z182" s="86"/>
      <c r="AA182" s="119"/>
      <c r="AB182" s="88"/>
      <c r="AC182" s="87"/>
      <c r="AD182" s="156"/>
      <c r="AE182" s="159"/>
      <c r="AF182" s="89"/>
      <c r="AG182" s="160"/>
      <c r="AH182" s="90"/>
      <c r="AI182" s="160"/>
      <c r="AJ182" s="161"/>
      <c r="AK182" s="153"/>
      <c r="AL182" s="90"/>
      <c r="AM182" s="153"/>
      <c r="AN182" s="90"/>
      <c r="AO182" s="93"/>
      <c r="AP182" s="162"/>
      <c r="AQ182" s="88"/>
      <c r="AR182" s="86"/>
      <c r="AS182" s="154"/>
      <c r="AT182" s="86"/>
      <c r="AU182" s="86"/>
      <c r="AV182" s="86"/>
      <c r="AW182" s="52"/>
    </row>
    <row r="183" spans="1:49" s="53" customFormat="1" ht="12.75">
      <c r="A183" s="123"/>
      <c r="B183" s="151"/>
      <c r="C183" s="240"/>
      <c r="D183" s="152"/>
      <c r="E183" s="87"/>
      <c r="F183" s="153"/>
      <c r="G183" s="86"/>
      <c r="H183" s="155"/>
      <c r="I183" s="86"/>
      <c r="J183" s="86"/>
      <c r="K183" s="87"/>
      <c r="L183" s="156"/>
      <c r="M183" s="87"/>
      <c r="N183" s="91"/>
      <c r="O183" s="86"/>
      <c r="P183" s="157"/>
      <c r="Q183" s="89"/>
      <c r="R183" s="92"/>
      <c r="S183" s="88"/>
      <c r="T183" s="234"/>
      <c r="U183" s="235"/>
      <c r="V183" s="236"/>
      <c r="W183" s="158"/>
      <c r="X183" s="88"/>
      <c r="Y183" s="86"/>
      <c r="Z183" s="86"/>
      <c r="AA183" s="119"/>
      <c r="AB183" s="88"/>
      <c r="AC183" s="87"/>
      <c r="AD183" s="156"/>
      <c r="AE183" s="159"/>
      <c r="AF183" s="89"/>
      <c r="AG183" s="160"/>
      <c r="AH183" s="90"/>
      <c r="AI183" s="160"/>
      <c r="AJ183" s="161"/>
      <c r="AK183" s="153"/>
      <c r="AL183" s="90"/>
      <c r="AM183" s="153"/>
      <c r="AN183" s="90"/>
      <c r="AO183" s="93"/>
      <c r="AP183" s="162"/>
      <c r="AQ183" s="88"/>
      <c r="AR183" s="86"/>
      <c r="AS183" s="154"/>
      <c r="AT183" s="86"/>
      <c r="AU183" s="86"/>
      <c r="AV183" s="86"/>
      <c r="AW183" s="52"/>
    </row>
    <row r="184" spans="1:49" s="53" customFormat="1" ht="12.75">
      <c r="A184" s="123"/>
      <c r="B184" s="151"/>
      <c r="C184" s="240"/>
      <c r="D184" s="152"/>
      <c r="E184" s="87"/>
      <c r="F184" s="153"/>
      <c r="G184" s="86"/>
      <c r="H184" s="155"/>
      <c r="I184" s="86"/>
      <c r="J184" s="86"/>
      <c r="K184" s="87"/>
      <c r="L184" s="156"/>
      <c r="M184" s="87"/>
      <c r="N184" s="91"/>
      <c r="O184" s="86"/>
      <c r="P184" s="157"/>
      <c r="Q184" s="89"/>
      <c r="R184" s="92"/>
      <c r="S184" s="88"/>
      <c r="T184" s="234"/>
      <c r="U184" s="235"/>
      <c r="V184" s="236"/>
      <c r="W184" s="158"/>
      <c r="X184" s="88"/>
      <c r="Y184" s="86"/>
      <c r="Z184" s="86"/>
      <c r="AA184" s="119"/>
      <c r="AB184" s="88"/>
      <c r="AC184" s="87"/>
      <c r="AD184" s="156"/>
      <c r="AE184" s="159"/>
      <c r="AF184" s="89"/>
      <c r="AG184" s="160"/>
      <c r="AH184" s="90"/>
      <c r="AI184" s="160"/>
      <c r="AJ184" s="161"/>
      <c r="AK184" s="153"/>
      <c r="AL184" s="90"/>
      <c r="AM184" s="153"/>
      <c r="AN184" s="90"/>
      <c r="AO184" s="93"/>
      <c r="AP184" s="162"/>
      <c r="AQ184" s="88"/>
      <c r="AR184" s="86"/>
      <c r="AS184" s="154"/>
      <c r="AT184" s="86"/>
      <c r="AU184" s="86"/>
      <c r="AV184" s="86"/>
      <c r="AW184" s="52"/>
    </row>
    <row r="185" spans="1:49" s="53" customFormat="1" ht="12.75">
      <c r="A185" s="123"/>
      <c r="B185" s="151"/>
      <c r="C185" s="240"/>
      <c r="D185" s="152"/>
      <c r="E185" s="87"/>
      <c r="F185" s="153"/>
      <c r="G185" s="86"/>
      <c r="H185" s="155"/>
      <c r="I185" s="86"/>
      <c r="J185" s="86"/>
      <c r="K185" s="87"/>
      <c r="L185" s="156"/>
      <c r="M185" s="87"/>
      <c r="N185" s="91"/>
      <c r="O185" s="86"/>
      <c r="P185" s="157"/>
      <c r="Q185" s="89"/>
      <c r="R185" s="92"/>
      <c r="S185" s="88"/>
      <c r="T185" s="234"/>
      <c r="U185" s="235"/>
      <c r="V185" s="236"/>
      <c r="W185" s="158"/>
      <c r="X185" s="88"/>
      <c r="Y185" s="86"/>
      <c r="Z185" s="86"/>
      <c r="AA185" s="119"/>
      <c r="AB185" s="88"/>
      <c r="AC185" s="87"/>
      <c r="AD185" s="156"/>
      <c r="AE185" s="159"/>
      <c r="AF185" s="89"/>
      <c r="AG185" s="160"/>
      <c r="AH185" s="90"/>
      <c r="AI185" s="160"/>
      <c r="AJ185" s="161"/>
      <c r="AK185" s="153"/>
      <c r="AL185" s="90"/>
      <c r="AM185" s="153"/>
      <c r="AN185" s="90"/>
      <c r="AO185" s="93"/>
      <c r="AP185" s="162"/>
      <c r="AQ185" s="88"/>
      <c r="AR185" s="86"/>
      <c r="AS185" s="154"/>
      <c r="AT185" s="86"/>
      <c r="AU185" s="86"/>
      <c r="AV185" s="86"/>
      <c r="AW185" s="52"/>
    </row>
    <row r="186" spans="1:49" s="53" customFormat="1" ht="12.75">
      <c r="A186" s="123"/>
      <c r="B186" s="151"/>
      <c r="C186" s="240"/>
      <c r="D186" s="152"/>
      <c r="E186" s="87"/>
      <c r="F186" s="153"/>
      <c r="G186" s="86"/>
      <c r="H186" s="155"/>
      <c r="I186" s="86"/>
      <c r="J186" s="86"/>
      <c r="K186" s="87"/>
      <c r="L186" s="156"/>
      <c r="M186" s="87"/>
      <c r="N186" s="91"/>
      <c r="O186" s="86"/>
      <c r="P186" s="157"/>
      <c r="Q186" s="89"/>
      <c r="R186" s="92"/>
      <c r="S186" s="88"/>
      <c r="T186" s="234"/>
      <c r="U186" s="235"/>
      <c r="V186" s="236"/>
      <c r="W186" s="158"/>
      <c r="X186" s="88"/>
      <c r="Y186" s="86"/>
      <c r="Z186" s="86"/>
      <c r="AA186" s="119"/>
      <c r="AB186" s="88"/>
      <c r="AC186" s="87"/>
      <c r="AD186" s="156"/>
      <c r="AE186" s="159"/>
      <c r="AF186" s="89"/>
      <c r="AG186" s="160"/>
      <c r="AH186" s="90"/>
      <c r="AI186" s="160"/>
      <c r="AJ186" s="161"/>
      <c r="AK186" s="153"/>
      <c r="AL186" s="90"/>
      <c r="AM186" s="153"/>
      <c r="AN186" s="90"/>
      <c r="AO186" s="93"/>
      <c r="AP186" s="162"/>
      <c r="AQ186" s="88"/>
      <c r="AR186" s="86"/>
      <c r="AS186" s="154"/>
      <c r="AT186" s="86"/>
      <c r="AU186" s="86"/>
      <c r="AV186" s="86"/>
      <c r="AW186" s="52"/>
    </row>
    <row r="187" spans="1:49" s="53" customFormat="1" ht="12.75">
      <c r="A187" s="123"/>
      <c r="B187" s="151"/>
      <c r="C187" s="240"/>
      <c r="D187" s="152"/>
      <c r="E187" s="87"/>
      <c r="F187" s="153"/>
      <c r="G187" s="86"/>
      <c r="H187" s="155"/>
      <c r="I187" s="86"/>
      <c r="J187" s="86"/>
      <c r="K187" s="87"/>
      <c r="L187" s="156"/>
      <c r="M187" s="87"/>
      <c r="N187" s="91"/>
      <c r="O187" s="86"/>
      <c r="P187" s="157"/>
      <c r="Q187" s="89"/>
      <c r="R187" s="92"/>
      <c r="S187" s="88"/>
      <c r="T187" s="234"/>
      <c r="U187" s="235"/>
      <c r="V187" s="236"/>
      <c r="W187" s="158"/>
      <c r="X187" s="88"/>
      <c r="Y187" s="86"/>
      <c r="Z187" s="86"/>
      <c r="AA187" s="119"/>
      <c r="AB187" s="88"/>
      <c r="AC187" s="87"/>
      <c r="AD187" s="156"/>
      <c r="AE187" s="159"/>
      <c r="AF187" s="89"/>
      <c r="AG187" s="160"/>
      <c r="AH187" s="90"/>
      <c r="AI187" s="160"/>
      <c r="AJ187" s="161"/>
      <c r="AK187" s="153"/>
      <c r="AL187" s="90"/>
      <c r="AM187" s="153"/>
      <c r="AN187" s="90"/>
      <c r="AO187" s="93"/>
      <c r="AP187" s="162"/>
      <c r="AQ187" s="88"/>
      <c r="AR187" s="86"/>
      <c r="AS187" s="154"/>
      <c r="AT187" s="86"/>
      <c r="AU187" s="86"/>
      <c r="AV187" s="86"/>
      <c r="AW187" s="52"/>
    </row>
    <row r="188" spans="1:49" s="53" customFormat="1" ht="12.75">
      <c r="A188" s="123"/>
      <c r="B188" s="151"/>
      <c r="C188" s="240"/>
      <c r="D188" s="152"/>
      <c r="E188" s="87"/>
      <c r="F188" s="153"/>
      <c r="G188" s="86"/>
      <c r="H188" s="155"/>
      <c r="I188" s="86"/>
      <c r="J188" s="86"/>
      <c r="K188" s="87"/>
      <c r="L188" s="156"/>
      <c r="M188" s="87"/>
      <c r="N188" s="91"/>
      <c r="O188" s="86"/>
      <c r="P188" s="157"/>
      <c r="Q188" s="89"/>
      <c r="R188" s="92"/>
      <c r="S188" s="88"/>
      <c r="T188" s="234"/>
      <c r="U188" s="235"/>
      <c r="V188" s="236"/>
      <c r="W188" s="158"/>
      <c r="X188" s="88"/>
      <c r="Y188" s="86"/>
      <c r="Z188" s="86"/>
      <c r="AA188" s="119"/>
      <c r="AB188" s="88"/>
      <c r="AC188" s="87"/>
      <c r="AD188" s="156"/>
      <c r="AE188" s="159"/>
      <c r="AF188" s="89"/>
      <c r="AG188" s="160"/>
      <c r="AH188" s="90"/>
      <c r="AI188" s="160"/>
      <c r="AJ188" s="161"/>
      <c r="AK188" s="153"/>
      <c r="AL188" s="90"/>
      <c r="AM188" s="153"/>
      <c r="AN188" s="90"/>
      <c r="AO188" s="93"/>
      <c r="AP188" s="162"/>
      <c r="AQ188" s="88"/>
      <c r="AR188" s="86"/>
      <c r="AS188" s="154"/>
      <c r="AT188" s="86"/>
      <c r="AU188" s="86"/>
      <c r="AV188" s="86"/>
      <c r="AW188" s="52"/>
    </row>
    <row r="189" spans="1:49" s="53" customFormat="1" ht="12.75">
      <c r="A189" s="123"/>
      <c r="B189" s="151"/>
      <c r="C189" s="240"/>
      <c r="D189" s="152"/>
      <c r="E189" s="87"/>
      <c r="F189" s="153"/>
      <c r="G189" s="86"/>
      <c r="H189" s="155"/>
      <c r="I189" s="86"/>
      <c r="J189" s="86"/>
      <c r="K189" s="87"/>
      <c r="L189" s="156"/>
      <c r="M189" s="87"/>
      <c r="N189" s="91"/>
      <c r="O189" s="86"/>
      <c r="P189" s="157"/>
      <c r="Q189" s="89"/>
      <c r="R189" s="92"/>
      <c r="S189" s="88"/>
      <c r="T189" s="234"/>
      <c r="U189" s="235"/>
      <c r="V189" s="236"/>
      <c r="W189" s="158"/>
      <c r="X189" s="88"/>
      <c r="Y189" s="86"/>
      <c r="Z189" s="86"/>
      <c r="AA189" s="119"/>
      <c r="AB189" s="88"/>
      <c r="AC189" s="87"/>
      <c r="AD189" s="156"/>
      <c r="AE189" s="159"/>
      <c r="AF189" s="89"/>
      <c r="AG189" s="160"/>
      <c r="AH189" s="90"/>
      <c r="AI189" s="160"/>
      <c r="AJ189" s="161"/>
      <c r="AK189" s="153"/>
      <c r="AL189" s="90"/>
      <c r="AM189" s="153"/>
      <c r="AN189" s="90"/>
      <c r="AO189" s="93"/>
      <c r="AP189" s="162"/>
      <c r="AQ189" s="88"/>
      <c r="AR189" s="86"/>
      <c r="AS189" s="154"/>
      <c r="AT189" s="86"/>
      <c r="AU189" s="86"/>
      <c r="AV189" s="86"/>
      <c r="AW189" s="52"/>
    </row>
    <row r="190" spans="1:49" s="53" customFormat="1" ht="12.75">
      <c r="A190" s="123"/>
      <c r="B190" s="151"/>
      <c r="C190" s="240"/>
      <c r="D190" s="152"/>
      <c r="E190" s="87"/>
      <c r="F190" s="153"/>
      <c r="G190" s="86"/>
      <c r="H190" s="155"/>
      <c r="I190" s="86"/>
      <c r="J190" s="86"/>
      <c r="K190" s="87"/>
      <c r="L190" s="156"/>
      <c r="M190" s="87"/>
      <c r="N190" s="91"/>
      <c r="O190" s="86"/>
      <c r="P190" s="157"/>
      <c r="Q190" s="89"/>
      <c r="R190" s="92"/>
      <c r="S190" s="88"/>
      <c r="T190" s="234"/>
      <c r="U190" s="235"/>
      <c r="V190" s="236"/>
      <c r="W190" s="158"/>
      <c r="X190" s="88"/>
      <c r="Y190" s="86"/>
      <c r="Z190" s="86"/>
      <c r="AA190" s="119"/>
      <c r="AB190" s="88"/>
      <c r="AC190" s="87"/>
      <c r="AD190" s="156"/>
      <c r="AE190" s="159"/>
      <c r="AF190" s="89"/>
      <c r="AG190" s="160"/>
      <c r="AH190" s="90"/>
      <c r="AI190" s="160"/>
      <c r="AJ190" s="161"/>
      <c r="AK190" s="153"/>
      <c r="AL190" s="90"/>
      <c r="AM190" s="153"/>
      <c r="AN190" s="90"/>
      <c r="AO190" s="93"/>
      <c r="AP190" s="162"/>
      <c r="AQ190" s="88"/>
      <c r="AR190" s="86"/>
      <c r="AS190" s="154"/>
      <c r="AT190" s="86"/>
      <c r="AU190" s="86"/>
      <c r="AV190" s="86"/>
      <c r="AW190" s="52"/>
    </row>
    <row r="191" spans="1:49" s="53" customFormat="1" ht="12.75">
      <c r="A191" s="123"/>
      <c r="B191" s="151"/>
      <c r="C191" s="240"/>
      <c r="D191" s="152"/>
      <c r="E191" s="87"/>
      <c r="F191" s="153"/>
      <c r="G191" s="86"/>
      <c r="H191" s="155"/>
      <c r="I191" s="86"/>
      <c r="J191" s="86"/>
      <c r="K191" s="87"/>
      <c r="L191" s="156"/>
      <c r="M191" s="87"/>
      <c r="N191" s="91"/>
      <c r="O191" s="86"/>
      <c r="P191" s="157"/>
      <c r="Q191" s="89"/>
      <c r="R191" s="92"/>
      <c r="S191" s="88"/>
      <c r="T191" s="234"/>
      <c r="U191" s="235"/>
      <c r="V191" s="236"/>
      <c r="W191" s="158"/>
      <c r="X191" s="88"/>
      <c r="Y191" s="86"/>
      <c r="Z191" s="86"/>
      <c r="AA191" s="119"/>
      <c r="AB191" s="88"/>
      <c r="AC191" s="87"/>
      <c r="AD191" s="156"/>
      <c r="AE191" s="159"/>
      <c r="AF191" s="89"/>
      <c r="AG191" s="160"/>
      <c r="AH191" s="90"/>
      <c r="AI191" s="160"/>
      <c r="AJ191" s="161"/>
      <c r="AK191" s="153"/>
      <c r="AL191" s="90"/>
      <c r="AM191" s="153"/>
      <c r="AN191" s="90"/>
      <c r="AO191" s="93"/>
      <c r="AP191" s="162"/>
      <c r="AQ191" s="88"/>
      <c r="AR191" s="86"/>
      <c r="AS191" s="154"/>
      <c r="AT191" s="86"/>
      <c r="AU191" s="86"/>
      <c r="AV191" s="86"/>
      <c r="AW191" s="52"/>
    </row>
    <row r="192" spans="1:49" s="53" customFormat="1" ht="12.75">
      <c r="A192" s="123"/>
      <c r="B192" s="151"/>
      <c r="C192" s="240"/>
      <c r="D192" s="152"/>
      <c r="E192" s="87"/>
      <c r="F192" s="153"/>
      <c r="G192" s="86"/>
      <c r="H192" s="155"/>
      <c r="I192" s="86"/>
      <c r="J192" s="86"/>
      <c r="K192" s="87"/>
      <c r="L192" s="156"/>
      <c r="M192" s="87"/>
      <c r="N192" s="91"/>
      <c r="O192" s="86"/>
      <c r="P192" s="157"/>
      <c r="Q192" s="89"/>
      <c r="R192" s="92"/>
      <c r="S192" s="88"/>
      <c r="T192" s="234"/>
      <c r="U192" s="235"/>
      <c r="V192" s="236"/>
      <c r="W192" s="158"/>
      <c r="X192" s="88"/>
      <c r="Y192" s="86"/>
      <c r="Z192" s="86"/>
      <c r="AA192" s="119"/>
      <c r="AB192" s="88"/>
      <c r="AC192" s="87"/>
      <c r="AD192" s="156"/>
      <c r="AE192" s="159"/>
      <c r="AF192" s="89"/>
      <c r="AG192" s="160"/>
      <c r="AH192" s="90"/>
      <c r="AI192" s="160"/>
      <c r="AJ192" s="161"/>
      <c r="AK192" s="153"/>
      <c r="AL192" s="90"/>
      <c r="AM192" s="153"/>
      <c r="AN192" s="90"/>
      <c r="AO192" s="93"/>
      <c r="AP192" s="162"/>
      <c r="AQ192" s="88"/>
      <c r="AR192" s="86"/>
      <c r="AS192" s="154"/>
      <c r="AT192" s="86"/>
      <c r="AU192" s="86"/>
      <c r="AV192" s="86"/>
      <c r="AW192" s="52"/>
    </row>
    <row r="193" spans="1:49" s="53" customFormat="1" ht="12.75">
      <c r="A193" s="123"/>
      <c r="B193" s="151"/>
      <c r="C193" s="240"/>
      <c r="D193" s="152"/>
      <c r="E193" s="87"/>
      <c r="F193" s="153"/>
      <c r="G193" s="86"/>
      <c r="H193" s="155"/>
      <c r="I193" s="86"/>
      <c r="J193" s="86"/>
      <c r="K193" s="87"/>
      <c r="L193" s="156"/>
      <c r="M193" s="87"/>
      <c r="N193" s="91"/>
      <c r="O193" s="86"/>
      <c r="P193" s="157"/>
      <c r="Q193" s="89"/>
      <c r="R193" s="92"/>
      <c r="S193" s="88"/>
      <c r="T193" s="234"/>
      <c r="U193" s="235"/>
      <c r="V193" s="236"/>
      <c r="W193" s="158"/>
      <c r="X193" s="88"/>
      <c r="Y193" s="86"/>
      <c r="Z193" s="86"/>
      <c r="AA193" s="119"/>
      <c r="AB193" s="88"/>
      <c r="AC193" s="87"/>
      <c r="AD193" s="156"/>
      <c r="AE193" s="159"/>
      <c r="AF193" s="89"/>
      <c r="AG193" s="160"/>
      <c r="AH193" s="90"/>
      <c r="AI193" s="160"/>
      <c r="AJ193" s="161"/>
      <c r="AK193" s="153"/>
      <c r="AL193" s="90"/>
      <c r="AM193" s="153"/>
      <c r="AN193" s="90"/>
      <c r="AO193" s="93"/>
      <c r="AP193" s="162"/>
      <c r="AQ193" s="88"/>
      <c r="AR193" s="86"/>
      <c r="AS193" s="154"/>
      <c r="AT193" s="86"/>
      <c r="AU193" s="86"/>
      <c r="AV193" s="86"/>
      <c r="AW193" s="52"/>
    </row>
    <row r="194" spans="1:49" s="53" customFormat="1" ht="12.75">
      <c r="A194" s="123"/>
      <c r="B194" s="151"/>
      <c r="C194" s="240"/>
      <c r="D194" s="152"/>
      <c r="E194" s="87"/>
      <c r="F194" s="153"/>
      <c r="G194" s="86"/>
      <c r="H194" s="155"/>
      <c r="I194" s="86"/>
      <c r="J194" s="86"/>
      <c r="K194" s="87"/>
      <c r="L194" s="156"/>
      <c r="M194" s="87"/>
      <c r="N194" s="91"/>
      <c r="O194" s="86"/>
      <c r="P194" s="157"/>
      <c r="Q194" s="89"/>
      <c r="R194" s="92"/>
      <c r="S194" s="88"/>
      <c r="T194" s="234"/>
      <c r="U194" s="235"/>
      <c r="V194" s="236"/>
      <c r="W194" s="158"/>
      <c r="X194" s="88"/>
      <c r="Y194" s="86"/>
      <c r="Z194" s="86"/>
      <c r="AA194" s="119"/>
      <c r="AB194" s="88"/>
      <c r="AC194" s="87"/>
      <c r="AD194" s="156"/>
      <c r="AE194" s="159"/>
      <c r="AF194" s="89"/>
      <c r="AG194" s="160"/>
      <c r="AH194" s="90"/>
      <c r="AI194" s="160"/>
      <c r="AJ194" s="161"/>
      <c r="AK194" s="153"/>
      <c r="AL194" s="90"/>
      <c r="AM194" s="153"/>
      <c r="AN194" s="90"/>
      <c r="AO194" s="93"/>
      <c r="AP194" s="162"/>
      <c r="AQ194" s="88"/>
      <c r="AR194" s="86"/>
      <c r="AS194" s="154"/>
      <c r="AT194" s="86"/>
      <c r="AU194" s="86"/>
      <c r="AV194" s="86"/>
      <c r="AW194" s="52"/>
    </row>
    <row r="195" spans="1:49" s="53" customFormat="1" ht="12.75">
      <c r="A195" s="123"/>
      <c r="B195" s="151"/>
      <c r="C195" s="240"/>
      <c r="D195" s="152"/>
      <c r="E195" s="87"/>
      <c r="F195" s="153"/>
      <c r="G195" s="86"/>
      <c r="H195" s="155"/>
      <c r="I195" s="86"/>
      <c r="J195" s="86"/>
      <c r="K195" s="87"/>
      <c r="L195" s="156"/>
      <c r="M195" s="87"/>
      <c r="N195" s="91"/>
      <c r="O195" s="86"/>
      <c r="P195" s="157"/>
      <c r="Q195" s="89"/>
      <c r="R195" s="92"/>
      <c r="S195" s="88"/>
      <c r="T195" s="234"/>
      <c r="U195" s="235"/>
      <c r="V195" s="236"/>
      <c r="W195" s="158"/>
      <c r="X195" s="88"/>
      <c r="Y195" s="86"/>
      <c r="Z195" s="86"/>
      <c r="AA195" s="119"/>
      <c r="AB195" s="88"/>
      <c r="AC195" s="87"/>
      <c r="AD195" s="156"/>
      <c r="AE195" s="159"/>
      <c r="AF195" s="89"/>
      <c r="AG195" s="160"/>
      <c r="AH195" s="90"/>
      <c r="AI195" s="160"/>
      <c r="AJ195" s="161"/>
      <c r="AK195" s="153"/>
      <c r="AL195" s="90"/>
      <c r="AM195" s="153"/>
      <c r="AN195" s="90"/>
      <c r="AO195" s="93"/>
      <c r="AP195" s="162"/>
      <c r="AQ195" s="88"/>
      <c r="AR195" s="86"/>
      <c r="AS195" s="154"/>
      <c r="AT195" s="86"/>
      <c r="AU195" s="86"/>
      <c r="AV195" s="86"/>
      <c r="AW195" s="52"/>
    </row>
    <row r="196" spans="1:49" s="53" customFormat="1" ht="12.75">
      <c r="A196" s="123"/>
      <c r="B196" s="151"/>
      <c r="C196" s="240"/>
      <c r="D196" s="152"/>
      <c r="E196" s="87"/>
      <c r="F196" s="153"/>
      <c r="G196" s="86"/>
      <c r="H196" s="155"/>
      <c r="I196" s="86"/>
      <c r="J196" s="86"/>
      <c r="K196" s="87"/>
      <c r="L196" s="156"/>
      <c r="M196" s="87"/>
      <c r="N196" s="91"/>
      <c r="O196" s="86"/>
      <c r="P196" s="157"/>
      <c r="Q196" s="89"/>
      <c r="R196" s="92"/>
      <c r="S196" s="88"/>
      <c r="T196" s="234"/>
      <c r="U196" s="235"/>
      <c r="V196" s="236"/>
      <c r="W196" s="158"/>
      <c r="X196" s="88"/>
      <c r="Y196" s="86"/>
      <c r="Z196" s="86"/>
      <c r="AA196" s="119"/>
      <c r="AB196" s="88"/>
      <c r="AC196" s="87"/>
      <c r="AD196" s="156"/>
      <c r="AE196" s="159"/>
      <c r="AF196" s="89"/>
      <c r="AG196" s="160"/>
      <c r="AH196" s="90"/>
      <c r="AI196" s="160"/>
      <c r="AJ196" s="161"/>
      <c r="AK196" s="153"/>
      <c r="AL196" s="90"/>
      <c r="AM196" s="153"/>
      <c r="AN196" s="90"/>
      <c r="AO196" s="93"/>
      <c r="AP196" s="162"/>
      <c r="AQ196" s="88"/>
      <c r="AR196" s="86"/>
      <c r="AS196" s="154"/>
      <c r="AT196" s="86"/>
      <c r="AU196" s="86"/>
      <c r="AV196" s="86"/>
      <c r="AW196" s="52"/>
    </row>
    <row r="197" spans="1:49" s="53" customFormat="1" ht="12.75">
      <c r="A197" s="123"/>
      <c r="B197" s="151"/>
      <c r="C197" s="240"/>
      <c r="D197" s="152"/>
      <c r="E197" s="87"/>
      <c r="F197" s="153"/>
      <c r="G197" s="86"/>
      <c r="H197" s="155"/>
      <c r="I197" s="86"/>
      <c r="J197" s="86"/>
      <c r="K197" s="87"/>
      <c r="L197" s="156"/>
      <c r="M197" s="87"/>
      <c r="N197" s="91"/>
      <c r="O197" s="86"/>
      <c r="P197" s="157"/>
      <c r="Q197" s="89"/>
      <c r="R197" s="92"/>
      <c r="S197" s="88"/>
      <c r="T197" s="234"/>
      <c r="U197" s="235"/>
      <c r="V197" s="236"/>
      <c r="W197" s="158"/>
      <c r="X197" s="88"/>
      <c r="Y197" s="86"/>
      <c r="Z197" s="86"/>
      <c r="AA197" s="119"/>
      <c r="AB197" s="88"/>
      <c r="AC197" s="87"/>
      <c r="AD197" s="156"/>
      <c r="AE197" s="159"/>
      <c r="AF197" s="89"/>
      <c r="AG197" s="160"/>
      <c r="AH197" s="90"/>
      <c r="AI197" s="160"/>
      <c r="AJ197" s="161"/>
      <c r="AK197" s="153"/>
      <c r="AL197" s="90"/>
      <c r="AM197" s="153"/>
      <c r="AN197" s="90"/>
      <c r="AO197" s="93"/>
      <c r="AP197" s="162"/>
      <c r="AQ197" s="88"/>
      <c r="AR197" s="86"/>
      <c r="AS197" s="154"/>
      <c r="AT197" s="86"/>
      <c r="AU197" s="86"/>
      <c r="AV197" s="86"/>
      <c r="AW197" s="52"/>
    </row>
    <row r="198" spans="1:49" s="53" customFormat="1" ht="12.75">
      <c r="A198" s="123"/>
      <c r="B198" s="151"/>
      <c r="C198" s="240"/>
      <c r="D198" s="152"/>
      <c r="E198" s="87"/>
      <c r="F198" s="153"/>
      <c r="G198" s="86"/>
      <c r="H198" s="155"/>
      <c r="I198" s="86"/>
      <c r="J198" s="86"/>
      <c r="K198" s="87"/>
      <c r="L198" s="156"/>
      <c r="M198" s="87"/>
      <c r="N198" s="91"/>
      <c r="O198" s="86"/>
      <c r="P198" s="157"/>
      <c r="Q198" s="89"/>
      <c r="R198" s="92"/>
      <c r="S198" s="88"/>
      <c r="T198" s="234"/>
      <c r="U198" s="235"/>
      <c r="V198" s="236"/>
      <c r="W198" s="158"/>
      <c r="X198" s="88"/>
      <c r="Y198" s="86"/>
      <c r="Z198" s="86"/>
      <c r="AA198" s="119"/>
      <c r="AB198" s="88"/>
      <c r="AC198" s="87"/>
      <c r="AD198" s="156"/>
      <c r="AE198" s="159"/>
      <c r="AF198" s="89"/>
      <c r="AG198" s="160"/>
      <c r="AH198" s="90"/>
      <c r="AI198" s="160"/>
      <c r="AJ198" s="161"/>
      <c r="AK198" s="153"/>
      <c r="AL198" s="90"/>
      <c r="AM198" s="153"/>
      <c r="AN198" s="90"/>
      <c r="AO198" s="93"/>
      <c r="AP198" s="162"/>
      <c r="AQ198" s="88"/>
      <c r="AR198" s="86"/>
      <c r="AS198" s="154"/>
      <c r="AT198" s="86"/>
      <c r="AU198" s="86"/>
      <c r="AV198" s="86"/>
      <c r="AW198" s="52"/>
    </row>
    <row r="199" spans="1:49" s="53" customFormat="1" ht="12.75">
      <c r="A199" s="123"/>
      <c r="B199" s="151"/>
      <c r="C199" s="240"/>
      <c r="D199" s="152"/>
      <c r="E199" s="87"/>
      <c r="F199" s="153"/>
      <c r="G199" s="86"/>
      <c r="H199" s="155"/>
      <c r="I199" s="86"/>
      <c r="J199" s="86"/>
      <c r="K199" s="87"/>
      <c r="L199" s="156"/>
      <c r="M199" s="87"/>
      <c r="N199" s="91"/>
      <c r="O199" s="86"/>
      <c r="P199" s="157"/>
      <c r="Q199" s="89"/>
      <c r="R199" s="92"/>
      <c r="S199" s="88"/>
      <c r="T199" s="234"/>
      <c r="U199" s="235"/>
      <c r="V199" s="236"/>
      <c r="W199" s="158"/>
      <c r="X199" s="88"/>
      <c r="Y199" s="86"/>
      <c r="Z199" s="86"/>
      <c r="AA199" s="119"/>
      <c r="AB199" s="88"/>
      <c r="AC199" s="87"/>
      <c r="AD199" s="156"/>
      <c r="AE199" s="159"/>
      <c r="AF199" s="89"/>
      <c r="AG199" s="160"/>
      <c r="AH199" s="90"/>
      <c r="AI199" s="160"/>
      <c r="AJ199" s="161"/>
      <c r="AK199" s="153"/>
      <c r="AL199" s="90"/>
      <c r="AM199" s="153"/>
      <c r="AN199" s="90"/>
      <c r="AO199" s="93"/>
      <c r="AP199" s="162"/>
      <c r="AQ199" s="88"/>
      <c r="AR199" s="86"/>
      <c r="AS199" s="154"/>
      <c r="AT199" s="86"/>
      <c r="AU199" s="86"/>
      <c r="AV199" s="86"/>
      <c r="AW199" s="52"/>
    </row>
    <row r="200" spans="1:49" s="53" customFormat="1" ht="12.75">
      <c r="A200" s="123"/>
      <c r="B200" s="151"/>
      <c r="C200" s="240"/>
      <c r="D200" s="152"/>
      <c r="E200" s="87"/>
      <c r="F200" s="153"/>
      <c r="G200" s="86"/>
      <c r="H200" s="155"/>
      <c r="I200" s="86"/>
      <c r="J200" s="86"/>
      <c r="K200" s="87"/>
      <c r="L200" s="156"/>
      <c r="M200" s="87"/>
      <c r="N200" s="91"/>
      <c r="O200" s="86"/>
      <c r="P200" s="157"/>
      <c r="Q200" s="89"/>
      <c r="R200" s="92"/>
      <c r="S200" s="88"/>
      <c r="T200" s="234"/>
      <c r="U200" s="235"/>
      <c r="V200" s="236"/>
      <c r="W200" s="158"/>
      <c r="X200" s="88"/>
      <c r="Y200" s="86"/>
      <c r="Z200" s="86"/>
      <c r="AA200" s="119"/>
      <c r="AB200" s="88"/>
      <c r="AC200" s="87"/>
      <c r="AD200" s="156"/>
      <c r="AE200" s="159"/>
      <c r="AF200" s="89"/>
      <c r="AG200" s="160"/>
      <c r="AH200" s="90"/>
      <c r="AI200" s="160"/>
      <c r="AJ200" s="161"/>
      <c r="AK200" s="153"/>
      <c r="AL200" s="90"/>
      <c r="AM200" s="153"/>
      <c r="AN200" s="90"/>
      <c r="AO200" s="93"/>
      <c r="AP200" s="162"/>
      <c r="AQ200" s="88"/>
      <c r="AR200" s="86"/>
      <c r="AS200" s="154"/>
      <c r="AT200" s="86"/>
      <c r="AU200" s="86"/>
      <c r="AV200" s="86"/>
      <c r="AW200" s="52"/>
    </row>
    <row r="201" spans="1:49" s="53" customFormat="1" ht="12.75">
      <c r="A201" s="123"/>
      <c r="B201" s="151"/>
      <c r="C201" s="240"/>
      <c r="D201" s="152"/>
      <c r="E201" s="87"/>
      <c r="F201" s="153"/>
      <c r="G201" s="86"/>
      <c r="H201" s="155"/>
      <c r="I201" s="86"/>
      <c r="J201" s="86"/>
      <c r="K201" s="87"/>
      <c r="L201" s="156"/>
      <c r="M201" s="87"/>
      <c r="N201" s="91"/>
      <c r="O201" s="86"/>
      <c r="P201" s="157"/>
      <c r="Q201" s="89"/>
      <c r="R201" s="92"/>
      <c r="S201" s="88"/>
      <c r="T201" s="234"/>
      <c r="U201" s="235"/>
      <c r="V201" s="236"/>
      <c r="W201" s="158"/>
      <c r="X201" s="88"/>
      <c r="Y201" s="86"/>
      <c r="Z201" s="86"/>
      <c r="AA201" s="119"/>
      <c r="AB201" s="88"/>
      <c r="AC201" s="87"/>
      <c r="AD201" s="156"/>
      <c r="AE201" s="159"/>
      <c r="AF201" s="89"/>
      <c r="AG201" s="160"/>
      <c r="AH201" s="90"/>
      <c r="AI201" s="160"/>
      <c r="AJ201" s="161"/>
      <c r="AK201" s="153"/>
      <c r="AL201" s="90"/>
      <c r="AM201" s="153"/>
      <c r="AN201" s="90"/>
      <c r="AO201" s="93"/>
      <c r="AP201" s="162"/>
      <c r="AQ201" s="88"/>
      <c r="AR201" s="86"/>
      <c r="AS201" s="154"/>
      <c r="AT201" s="86"/>
      <c r="AU201" s="86"/>
      <c r="AV201" s="86"/>
      <c r="AW201" s="52"/>
    </row>
    <row r="202" spans="1:49" s="53" customFormat="1" ht="12.75">
      <c r="A202" s="123"/>
      <c r="B202" s="151"/>
      <c r="C202" s="240"/>
      <c r="D202" s="152"/>
      <c r="E202" s="87"/>
      <c r="F202" s="153"/>
      <c r="G202" s="86"/>
      <c r="H202" s="155"/>
      <c r="I202" s="86"/>
      <c r="J202" s="86"/>
      <c r="K202" s="87"/>
      <c r="L202" s="156"/>
      <c r="M202" s="87"/>
      <c r="N202" s="91"/>
      <c r="O202" s="86"/>
      <c r="P202" s="157"/>
      <c r="Q202" s="89"/>
      <c r="R202" s="92"/>
      <c r="S202" s="88"/>
      <c r="T202" s="234"/>
      <c r="U202" s="235"/>
      <c r="V202" s="236"/>
      <c r="W202" s="158"/>
      <c r="X202" s="88"/>
      <c r="Y202" s="86"/>
      <c r="Z202" s="86"/>
      <c r="AA202" s="119"/>
      <c r="AB202" s="88"/>
      <c r="AC202" s="87"/>
      <c r="AD202" s="156"/>
      <c r="AE202" s="159"/>
      <c r="AF202" s="89"/>
      <c r="AG202" s="160"/>
      <c r="AH202" s="90"/>
      <c r="AI202" s="160"/>
      <c r="AJ202" s="161"/>
      <c r="AK202" s="153"/>
      <c r="AL202" s="90"/>
      <c r="AM202" s="153"/>
      <c r="AN202" s="90"/>
      <c r="AO202" s="93"/>
      <c r="AP202" s="162"/>
      <c r="AQ202" s="88"/>
      <c r="AR202" s="86"/>
      <c r="AS202" s="154"/>
      <c r="AT202" s="86"/>
      <c r="AU202" s="86"/>
      <c r="AV202" s="86"/>
      <c r="AW202" s="52"/>
    </row>
    <row r="203" spans="1:49" s="53" customFormat="1" ht="12.75">
      <c r="A203" s="123"/>
      <c r="B203" s="151"/>
      <c r="C203" s="240"/>
      <c r="D203" s="152"/>
      <c r="E203" s="87"/>
      <c r="F203" s="153"/>
      <c r="G203" s="86"/>
      <c r="H203" s="155"/>
      <c r="I203" s="86"/>
      <c r="J203" s="86"/>
      <c r="K203" s="87"/>
      <c r="L203" s="156"/>
      <c r="M203" s="87"/>
      <c r="N203" s="91"/>
      <c r="O203" s="86"/>
      <c r="P203" s="157"/>
      <c r="Q203" s="89"/>
      <c r="R203" s="92"/>
      <c r="S203" s="88"/>
      <c r="T203" s="234"/>
      <c r="U203" s="235"/>
      <c r="V203" s="236"/>
      <c r="W203" s="158"/>
      <c r="X203" s="88"/>
      <c r="Y203" s="86"/>
      <c r="Z203" s="86"/>
      <c r="AA203" s="119"/>
      <c r="AB203" s="88"/>
      <c r="AC203" s="87"/>
      <c r="AD203" s="156"/>
      <c r="AE203" s="159"/>
      <c r="AF203" s="89"/>
      <c r="AG203" s="160"/>
      <c r="AH203" s="90"/>
      <c r="AI203" s="160"/>
      <c r="AJ203" s="161"/>
      <c r="AK203" s="153"/>
      <c r="AL203" s="90"/>
      <c r="AM203" s="153"/>
      <c r="AN203" s="90"/>
      <c r="AO203" s="93"/>
      <c r="AP203" s="162"/>
      <c r="AQ203" s="88"/>
      <c r="AR203" s="86"/>
      <c r="AS203" s="154"/>
      <c r="AT203" s="86"/>
      <c r="AU203" s="86"/>
      <c r="AV203" s="86"/>
      <c r="AW203" s="52"/>
    </row>
    <row r="204" spans="1:49" s="53" customFormat="1" ht="12.75">
      <c r="A204" s="123"/>
      <c r="B204" s="151"/>
      <c r="C204" s="240"/>
      <c r="D204" s="152"/>
      <c r="E204" s="87"/>
      <c r="F204" s="153"/>
      <c r="G204" s="86"/>
      <c r="H204" s="155"/>
      <c r="I204" s="86"/>
      <c r="J204" s="86"/>
      <c r="K204" s="87"/>
      <c r="L204" s="156"/>
      <c r="M204" s="87"/>
      <c r="N204" s="91"/>
      <c r="O204" s="86"/>
      <c r="P204" s="157"/>
      <c r="Q204" s="89"/>
      <c r="R204" s="92"/>
      <c r="S204" s="88"/>
      <c r="T204" s="234"/>
      <c r="U204" s="235"/>
      <c r="V204" s="236"/>
      <c r="W204" s="158"/>
      <c r="X204" s="88"/>
      <c r="Y204" s="86"/>
      <c r="Z204" s="86"/>
      <c r="AA204" s="119"/>
      <c r="AB204" s="88"/>
      <c r="AC204" s="87"/>
      <c r="AD204" s="156"/>
      <c r="AE204" s="159"/>
      <c r="AF204" s="89"/>
      <c r="AG204" s="160"/>
      <c r="AH204" s="90"/>
      <c r="AI204" s="160"/>
      <c r="AJ204" s="161"/>
      <c r="AK204" s="153"/>
      <c r="AL204" s="90"/>
      <c r="AM204" s="153"/>
      <c r="AN204" s="90"/>
      <c r="AO204" s="93"/>
      <c r="AP204" s="162"/>
      <c r="AQ204" s="88"/>
      <c r="AR204" s="86"/>
      <c r="AS204" s="154"/>
      <c r="AT204" s="86"/>
      <c r="AU204" s="86"/>
      <c r="AV204" s="86"/>
      <c r="AW204" s="52"/>
    </row>
    <row r="205" spans="1:49" s="53" customFormat="1" ht="12.75">
      <c r="A205" s="123"/>
      <c r="B205" s="151"/>
      <c r="C205" s="240"/>
      <c r="D205" s="152"/>
      <c r="E205" s="87"/>
      <c r="F205" s="153"/>
      <c r="G205" s="86"/>
      <c r="H205" s="155"/>
      <c r="I205" s="86"/>
      <c r="J205" s="86"/>
      <c r="K205" s="87"/>
      <c r="L205" s="156"/>
      <c r="M205" s="87"/>
      <c r="N205" s="91"/>
      <c r="O205" s="86"/>
      <c r="P205" s="157"/>
      <c r="Q205" s="89"/>
      <c r="R205" s="92"/>
      <c r="S205" s="88"/>
      <c r="T205" s="234"/>
      <c r="U205" s="235"/>
      <c r="V205" s="236"/>
      <c r="W205" s="158"/>
      <c r="X205" s="88"/>
      <c r="Y205" s="86"/>
      <c r="Z205" s="86"/>
      <c r="AA205" s="119"/>
      <c r="AB205" s="88"/>
      <c r="AC205" s="87"/>
      <c r="AD205" s="156"/>
      <c r="AE205" s="159"/>
      <c r="AF205" s="89"/>
      <c r="AG205" s="160"/>
      <c r="AH205" s="90"/>
      <c r="AI205" s="160"/>
      <c r="AJ205" s="161"/>
      <c r="AK205" s="153"/>
      <c r="AL205" s="90"/>
      <c r="AM205" s="153"/>
      <c r="AN205" s="90"/>
      <c r="AO205" s="93"/>
      <c r="AP205" s="162"/>
      <c r="AQ205" s="88"/>
      <c r="AR205" s="86"/>
      <c r="AS205" s="154"/>
      <c r="AT205" s="86"/>
      <c r="AU205" s="86"/>
      <c r="AV205" s="86"/>
      <c r="AW205" s="52"/>
    </row>
    <row r="206" spans="1:49" s="53" customFormat="1" ht="12.75">
      <c r="A206" s="123"/>
      <c r="B206" s="151"/>
      <c r="C206" s="240"/>
      <c r="D206" s="152"/>
      <c r="E206" s="87"/>
      <c r="F206" s="153"/>
      <c r="G206" s="86"/>
      <c r="H206" s="155"/>
      <c r="I206" s="86"/>
      <c r="J206" s="86"/>
      <c r="K206" s="87"/>
      <c r="L206" s="156"/>
      <c r="M206" s="87"/>
      <c r="N206" s="91"/>
      <c r="O206" s="86"/>
      <c r="P206" s="157"/>
      <c r="Q206" s="89"/>
      <c r="R206" s="92"/>
      <c r="S206" s="88"/>
      <c r="T206" s="234"/>
      <c r="U206" s="235"/>
      <c r="V206" s="236"/>
      <c r="W206" s="158"/>
      <c r="X206" s="88"/>
      <c r="Y206" s="86"/>
      <c r="Z206" s="86"/>
      <c r="AA206" s="119"/>
      <c r="AB206" s="88"/>
      <c r="AC206" s="87"/>
      <c r="AD206" s="156"/>
      <c r="AE206" s="159"/>
      <c r="AF206" s="89"/>
      <c r="AG206" s="160"/>
      <c r="AH206" s="90"/>
      <c r="AI206" s="160"/>
      <c r="AJ206" s="161"/>
      <c r="AK206" s="153"/>
      <c r="AL206" s="90"/>
      <c r="AM206" s="153"/>
      <c r="AN206" s="90"/>
      <c r="AO206" s="93"/>
      <c r="AP206" s="162"/>
      <c r="AQ206" s="88"/>
      <c r="AR206" s="86"/>
      <c r="AS206" s="154"/>
      <c r="AT206" s="86"/>
      <c r="AU206" s="86"/>
      <c r="AV206" s="86"/>
      <c r="AW206" s="52"/>
    </row>
    <row r="207" spans="1:49" s="53" customFormat="1" ht="12.75">
      <c r="A207" s="123"/>
      <c r="B207" s="151"/>
      <c r="C207" s="240"/>
      <c r="D207" s="152"/>
      <c r="E207" s="87"/>
      <c r="F207" s="153"/>
      <c r="G207" s="86"/>
      <c r="H207" s="155"/>
      <c r="I207" s="86"/>
      <c r="J207" s="86"/>
      <c r="K207" s="87"/>
      <c r="L207" s="156"/>
      <c r="M207" s="87"/>
      <c r="N207" s="91"/>
      <c r="O207" s="86"/>
      <c r="P207" s="157"/>
      <c r="Q207" s="89"/>
      <c r="R207" s="92"/>
      <c r="S207" s="88"/>
      <c r="T207" s="234"/>
      <c r="U207" s="235"/>
      <c r="V207" s="236"/>
      <c r="W207" s="158"/>
      <c r="X207" s="88"/>
      <c r="Y207" s="86"/>
      <c r="Z207" s="86"/>
      <c r="AA207" s="119"/>
      <c r="AB207" s="88"/>
      <c r="AC207" s="87"/>
      <c r="AD207" s="156"/>
      <c r="AE207" s="159"/>
      <c r="AF207" s="89"/>
      <c r="AG207" s="160"/>
      <c r="AH207" s="90"/>
      <c r="AI207" s="160"/>
      <c r="AJ207" s="161"/>
      <c r="AK207" s="153"/>
      <c r="AL207" s="90"/>
      <c r="AM207" s="153"/>
      <c r="AN207" s="90"/>
      <c r="AO207" s="93"/>
      <c r="AP207" s="162"/>
      <c r="AQ207" s="88"/>
      <c r="AR207" s="86"/>
      <c r="AS207" s="154"/>
      <c r="AT207" s="86"/>
      <c r="AU207" s="86"/>
      <c r="AV207" s="86"/>
      <c r="AW207" s="52"/>
    </row>
    <row r="208" spans="1:49" s="53" customFormat="1" ht="12.75">
      <c r="A208" s="123"/>
      <c r="B208" s="151"/>
      <c r="C208" s="240"/>
      <c r="D208" s="152"/>
      <c r="E208" s="87"/>
      <c r="F208" s="153"/>
      <c r="G208" s="86"/>
      <c r="H208" s="155"/>
      <c r="I208" s="86"/>
      <c r="J208" s="86"/>
      <c r="K208" s="87"/>
      <c r="L208" s="156"/>
      <c r="M208" s="87"/>
      <c r="N208" s="91"/>
      <c r="O208" s="86"/>
      <c r="P208" s="157"/>
      <c r="Q208" s="89"/>
      <c r="R208" s="92"/>
      <c r="S208" s="88"/>
      <c r="T208" s="234"/>
      <c r="U208" s="235"/>
      <c r="V208" s="236"/>
      <c r="W208" s="158"/>
      <c r="X208" s="88"/>
      <c r="Y208" s="86"/>
      <c r="Z208" s="86"/>
      <c r="AA208" s="119"/>
      <c r="AB208" s="88"/>
      <c r="AC208" s="87"/>
      <c r="AD208" s="156"/>
      <c r="AE208" s="159"/>
      <c r="AF208" s="89"/>
      <c r="AG208" s="160"/>
      <c r="AH208" s="90"/>
      <c r="AI208" s="160"/>
      <c r="AJ208" s="161"/>
      <c r="AK208" s="153"/>
      <c r="AL208" s="90"/>
      <c r="AM208" s="153"/>
      <c r="AN208" s="90"/>
      <c r="AO208" s="93"/>
      <c r="AP208" s="162"/>
      <c r="AQ208" s="88"/>
      <c r="AR208" s="86"/>
      <c r="AS208" s="154"/>
      <c r="AT208" s="86"/>
      <c r="AU208" s="86"/>
      <c r="AV208" s="86"/>
      <c r="AW208" s="52"/>
    </row>
    <row r="209" spans="1:49" s="53" customFormat="1" ht="12.75">
      <c r="A209" s="123"/>
      <c r="B209" s="151"/>
      <c r="C209" s="240"/>
      <c r="D209" s="152"/>
      <c r="E209" s="87"/>
      <c r="F209" s="153"/>
      <c r="G209" s="86"/>
      <c r="H209" s="155"/>
      <c r="I209" s="86"/>
      <c r="J209" s="86"/>
      <c r="K209" s="87"/>
      <c r="L209" s="156"/>
      <c r="M209" s="87"/>
      <c r="N209" s="91"/>
      <c r="O209" s="86"/>
      <c r="P209" s="157"/>
      <c r="Q209" s="89"/>
      <c r="R209" s="92"/>
      <c r="S209" s="88"/>
      <c r="T209" s="234"/>
      <c r="U209" s="235"/>
      <c r="V209" s="236"/>
      <c r="W209" s="158"/>
      <c r="X209" s="88"/>
      <c r="Y209" s="86"/>
      <c r="Z209" s="86"/>
      <c r="AA209" s="119"/>
      <c r="AB209" s="88"/>
      <c r="AC209" s="87"/>
      <c r="AD209" s="156"/>
      <c r="AE209" s="159"/>
      <c r="AF209" s="89"/>
      <c r="AG209" s="160"/>
      <c r="AH209" s="90"/>
      <c r="AI209" s="160"/>
      <c r="AJ209" s="161"/>
      <c r="AK209" s="153"/>
      <c r="AL209" s="90"/>
      <c r="AM209" s="153"/>
      <c r="AN209" s="90"/>
      <c r="AO209" s="93"/>
      <c r="AP209" s="162"/>
      <c r="AQ209" s="88"/>
      <c r="AR209" s="86"/>
      <c r="AS209" s="154"/>
      <c r="AT209" s="86"/>
      <c r="AU209" s="86"/>
      <c r="AV209" s="86"/>
      <c r="AW209" s="52"/>
    </row>
    <row r="210" spans="1:49" s="53" customFormat="1" ht="12.75">
      <c r="A210" s="123"/>
      <c r="B210" s="151"/>
      <c r="C210" s="240"/>
      <c r="D210" s="152"/>
      <c r="E210" s="87"/>
      <c r="F210" s="153"/>
      <c r="G210" s="86"/>
      <c r="H210" s="155"/>
      <c r="I210" s="86"/>
      <c r="J210" s="86"/>
      <c r="K210" s="87"/>
      <c r="L210" s="156"/>
      <c r="M210" s="87"/>
      <c r="N210" s="91"/>
      <c r="O210" s="86"/>
      <c r="P210" s="157"/>
      <c r="Q210" s="89"/>
      <c r="R210" s="92"/>
      <c r="S210" s="88"/>
      <c r="T210" s="234"/>
      <c r="U210" s="235"/>
      <c r="V210" s="236"/>
      <c r="W210" s="158"/>
      <c r="X210" s="88"/>
      <c r="Y210" s="86"/>
      <c r="Z210" s="86"/>
      <c r="AA210" s="119"/>
      <c r="AB210" s="88"/>
      <c r="AC210" s="87"/>
      <c r="AD210" s="156"/>
      <c r="AE210" s="159"/>
      <c r="AF210" s="89"/>
      <c r="AG210" s="160"/>
      <c r="AH210" s="90"/>
      <c r="AI210" s="160"/>
      <c r="AJ210" s="161"/>
      <c r="AK210" s="153"/>
      <c r="AL210" s="90"/>
      <c r="AM210" s="153"/>
      <c r="AN210" s="90"/>
      <c r="AO210" s="93"/>
      <c r="AP210" s="162"/>
      <c r="AQ210" s="88"/>
      <c r="AR210" s="86"/>
      <c r="AS210" s="154"/>
      <c r="AT210" s="86"/>
      <c r="AU210" s="86"/>
      <c r="AV210" s="86"/>
      <c r="AW210" s="52"/>
    </row>
    <row r="211" spans="1:49" s="53" customFormat="1" ht="12.75">
      <c r="A211" s="123"/>
      <c r="B211" s="151"/>
      <c r="C211" s="240"/>
      <c r="D211" s="152"/>
      <c r="E211" s="87"/>
      <c r="F211" s="153"/>
      <c r="G211" s="86"/>
      <c r="H211" s="155"/>
      <c r="I211" s="86"/>
      <c r="J211" s="86"/>
      <c r="K211" s="87"/>
      <c r="L211" s="156"/>
      <c r="M211" s="87"/>
      <c r="N211" s="91"/>
      <c r="O211" s="86"/>
      <c r="P211" s="157"/>
      <c r="Q211" s="89"/>
      <c r="R211" s="92"/>
      <c r="S211" s="88"/>
      <c r="T211" s="234"/>
      <c r="U211" s="235"/>
      <c r="V211" s="236"/>
      <c r="W211" s="158"/>
      <c r="X211" s="88"/>
      <c r="Y211" s="86"/>
      <c r="Z211" s="86"/>
      <c r="AA211" s="119"/>
      <c r="AB211" s="88"/>
      <c r="AC211" s="87"/>
      <c r="AD211" s="156"/>
      <c r="AE211" s="159"/>
      <c r="AF211" s="89"/>
      <c r="AG211" s="160"/>
      <c r="AH211" s="90"/>
      <c r="AI211" s="160"/>
      <c r="AJ211" s="161"/>
      <c r="AK211" s="153"/>
      <c r="AL211" s="90"/>
      <c r="AM211" s="153"/>
      <c r="AN211" s="90"/>
      <c r="AO211" s="93"/>
      <c r="AP211" s="162"/>
      <c r="AQ211" s="88"/>
      <c r="AR211" s="86"/>
      <c r="AS211" s="154"/>
      <c r="AT211" s="86"/>
      <c r="AU211" s="86"/>
      <c r="AV211" s="86"/>
      <c r="AW211" s="52"/>
    </row>
    <row r="212" spans="1:49" s="53" customFormat="1" ht="12.75">
      <c r="A212" s="123"/>
      <c r="B212" s="151"/>
      <c r="C212" s="240"/>
      <c r="D212" s="152"/>
      <c r="E212" s="87"/>
      <c r="F212" s="153"/>
      <c r="G212" s="86"/>
      <c r="H212" s="155"/>
      <c r="I212" s="86"/>
      <c r="J212" s="86"/>
      <c r="K212" s="87"/>
      <c r="L212" s="156"/>
      <c r="M212" s="87"/>
      <c r="N212" s="91"/>
      <c r="O212" s="86"/>
      <c r="P212" s="157"/>
      <c r="Q212" s="89"/>
      <c r="R212" s="92"/>
      <c r="S212" s="88"/>
      <c r="T212" s="234"/>
      <c r="U212" s="235"/>
      <c r="V212" s="236"/>
      <c r="W212" s="158"/>
      <c r="X212" s="88"/>
      <c r="Y212" s="86"/>
      <c r="Z212" s="86"/>
      <c r="AA212" s="119"/>
      <c r="AB212" s="88"/>
      <c r="AC212" s="87"/>
      <c r="AD212" s="156"/>
      <c r="AE212" s="159"/>
      <c r="AF212" s="89"/>
      <c r="AG212" s="160"/>
      <c r="AH212" s="90"/>
      <c r="AI212" s="160"/>
      <c r="AJ212" s="161"/>
      <c r="AK212" s="153"/>
      <c r="AL212" s="90"/>
      <c r="AM212" s="153"/>
      <c r="AN212" s="90"/>
      <c r="AO212" s="93"/>
      <c r="AP212" s="162"/>
      <c r="AQ212" s="88"/>
      <c r="AR212" s="86"/>
      <c r="AS212" s="154"/>
      <c r="AT212" s="86"/>
      <c r="AU212" s="86"/>
      <c r="AV212" s="86"/>
      <c r="AW212" s="52"/>
    </row>
    <row r="213" spans="1:49" s="53" customFormat="1" ht="12.75">
      <c r="A213" s="123"/>
      <c r="B213" s="151"/>
      <c r="C213" s="240"/>
      <c r="D213" s="152"/>
      <c r="E213" s="87"/>
      <c r="F213" s="153"/>
      <c r="G213" s="86"/>
      <c r="H213" s="155"/>
      <c r="I213" s="86"/>
      <c r="J213" s="86"/>
      <c r="K213" s="87"/>
      <c r="L213" s="156"/>
      <c r="M213" s="87"/>
      <c r="N213" s="91"/>
      <c r="O213" s="86"/>
      <c r="P213" s="157"/>
      <c r="Q213" s="89"/>
      <c r="R213" s="92"/>
      <c r="S213" s="88"/>
      <c r="T213" s="234"/>
      <c r="U213" s="235"/>
      <c r="V213" s="236"/>
      <c r="W213" s="158"/>
      <c r="X213" s="88"/>
      <c r="Y213" s="86"/>
      <c r="Z213" s="86"/>
      <c r="AA213" s="119"/>
      <c r="AB213" s="88"/>
      <c r="AC213" s="87"/>
      <c r="AD213" s="156"/>
      <c r="AE213" s="159"/>
      <c r="AF213" s="89"/>
      <c r="AG213" s="160"/>
      <c r="AH213" s="90"/>
      <c r="AI213" s="160"/>
      <c r="AJ213" s="161"/>
      <c r="AK213" s="153"/>
      <c r="AL213" s="90"/>
      <c r="AM213" s="153"/>
      <c r="AN213" s="90"/>
      <c r="AO213" s="93"/>
      <c r="AP213" s="162"/>
      <c r="AQ213" s="88"/>
      <c r="AR213" s="86"/>
      <c r="AS213" s="154"/>
      <c r="AT213" s="86"/>
      <c r="AU213" s="86"/>
      <c r="AV213" s="86"/>
      <c r="AW213" s="52"/>
    </row>
    <row r="214" spans="1:49" s="53" customFormat="1" ht="12.75">
      <c r="A214" s="123"/>
      <c r="B214" s="151"/>
      <c r="C214" s="240"/>
      <c r="D214" s="152"/>
      <c r="E214" s="87"/>
      <c r="F214" s="153"/>
      <c r="G214" s="86"/>
      <c r="H214" s="155"/>
      <c r="I214" s="86"/>
      <c r="J214" s="86"/>
      <c r="K214" s="87"/>
      <c r="L214" s="156"/>
      <c r="M214" s="87"/>
      <c r="N214" s="91"/>
      <c r="O214" s="86"/>
      <c r="P214" s="157"/>
      <c r="Q214" s="89"/>
      <c r="R214" s="92"/>
      <c r="S214" s="88"/>
      <c r="T214" s="234"/>
      <c r="U214" s="235"/>
      <c r="V214" s="236"/>
      <c r="W214" s="158"/>
      <c r="X214" s="88"/>
      <c r="Y214" s="86"/>
      <c r="Z214" s="86"/>
      <c r="AA214" s="119"/>
      <c r="AB214" s="88"/>
      <c r="AC214" s="87"/>
      <c r="AD214" s="156"/>
      <c r="AE214" s="159"/>
      <c r="AF214" s="89"/>
      <c r="AG214" s="160"/>
      <c r="AH214" s="90"/>
      <c r="AI214" s="160"/>
      <c r="AJ214" s="161"/>
      <c r="AK214" s="153"/>
      <c r="AL214" s="90"/>
      <c r="AM214" s="153"/>
      <c r="AN214" s="90"/>
      <c r="AO214" s="93"/>
      <c r="AP214" s="162"/>
      <c r="AQ214" s="88"/>
      <c r="AR214" s="86"/>
      <c r="AS214" s="154"/>
      <c r="AT214" s="86"/>
      <c r="AU214" s="86"/>
      <c r="AV214" s="86"/>
      <c r="AW214" s="52"/>
    </row>
    <row r="215" spans="1:49" s="53" customFormat="1" ht="12.75">
      <c r="A215" s="123"/>
      <c r="B215" s="151"/>
      <c r="C215" s="240"/>
      <c r="D215" s="152"/>
      <c r="E215" s="87"/>
      <c r="F215" s="153"/>
      <c r="G215" s="86"/>
      <c r="H215" s="155"/>
      <c r="I215" s="86"/>
      <c r="J215" s="86"/>
      <c r="K215" s="87"/>
      <c r="L215" s="156"/>
      <c r="M215" s="87"/>
      <c r="N215" s="91"/>
      <c r="O215" s="86"/>
      <c r="P215" s="157"/>
      <c r="Q215" s="89"/>
      <c r="R215" s="92"/>
      <c r="S215" s="88"/>
      <c r="T215" s="234"/>
      <c r="U215" s="235"/>
      <c r="V215" s="236"/>
      <c r="W215" s="158"/>
      <c r="X215" s="88"/>
      <c r="Y215" s="86"/>
      <c r="Z215" s="86"/>
      <c r="AA215" s="119"/>
      <c r="AB215" s="88"/>
      <c r="AC215" s="87"/>
      <c r="AD215" s="156"/>
      <c r="AE215" s="159"/>
      <c r="AF215" s="89"/>
      <c r="AG215" s="160"/>
      <c r="AH215" s="90"/>
      <c r="AI215" s="160"/>
      <c r="AJ215" s="161"/>
      <c r="AK215" s="153"/>
      <c r="AL215" s="90"/>
      <c r="AM215" s="153"/>
      <c r="AN215" s="90"/>
      <c r="AO215" s="93"/>
      <c r="AP215" s="162"/>
      <c r="AQ215" s="88"/>
      <c r="AR215" s="86"/>
      <c r="AS215" s="154"/>
      <c r="AT215" s="86"/>
      <c r="AU215" s="86"/>
      <c r="AV215" s="86"/>
      <c r="AW215" s="52"/>
    </row>
    <row r="216" spans="1:49" s="53" customFormat="1" ht="12.75">
      <c r="A216" s="123"/>
      <c r="B216" s="151"/>
      <c r="C216" s="240"/>
      <c r="D216" s="152"/>
      <c r="E216" s="87"/>
      <c r="F216" s="153"/>
      <c r="G216" s="86"/>
      <c r="H216" s="155"/>
      <c r="I216" s="86"/>
      <c r="J216" s="86"/>
      <c r="K216" s="87"/>
      <c r="L216" s="156"/>
      <c r="M216" s="87"/>
      <c r="N216" s="91"/>
      <c r="O216" s="86"/>
      <c r="P216" s="157"/>
      <c r="Q216" s="89"/>
      <c r="R216" s="92"/>
      <c r="S216" s="88"/>
      <c r="T216" s="234"/>
      <c r="U216" s="235"/>
      <c r="V216" s="236"/>
      <c r="W216" s="158"/>
      <c r="X216" s="88"/>
      <c r="Y216" s="86"/>
      <c r="Z216" s="86"/>
      <c r="AA216" s="119"/>
      <c r="AB216" s="88"/>
      <c r="AC216" s="87"/>
      <c r="AD216" s="156"/>
      <c r="AE216" s="159"/>
      <c r="AF216" s="89"/>
      <c r="AG216" s="160"/>
      <c r="AH216" s="90"/>
      <c r="AI216" s="160"/>
      <c r="AJ216" s="161"/>
      <c r="AK216" s="153"/>
      <c r="AL216" s="90"/>
      <c r="AM216" s="153"/>
      <c r="AN216" s="90"/>
      <c r="AO216" s="93"/>
      <c r="AP216" s="162"/>
      <c r="AQ216" s="88"/>
      <c r="AR216" s="86"/>
      <c r="AS216" s="154"/>
      <c r="AT216" s="86"/>
      <c r="AU216" s="86"/>
      <c r="AV216" s="86"/>
      <c r="AW216" s="52"/>
    </row>
    <row r="217" spans="1:49" s="53" customFormat="1" ht="12.75">
      <c r="A217" s="123"/>
      <c r="B217" s="151"/>
      <c r="C217" s="240"/>
      <c r="D217" s="152"/>
      <c r="E217" s="87"/>
      <c r="F217" s="153"/>
      <c r="G217" s="86"/>
      <c r="H217" s="155"/>
      <c r="I217" s="86"/>
      <c r="J217" s="86"/>
      <c r="K217" s="87"/>
      <c r="L217" s="156"/>
      <c r="M217" s="87"/>
      <c r="N217" s="91"/>
      <c r="O217" s="86"/>
      <c r="P217" s="157"/>
      <c r="Q217" s="89"/>
      <c r="R217" s="92"/>
      <c r="S217" s="88"/>
      <c r="T217" s="234"/>
      <c r="U217" s="235"/>
      <c r="V217" s="236"/>
      <c r="W217" s="158"/>
      <c r="X217" s="88"/>
      <c r="Y217" s="86"/>
      <c r="Z217" s="86"/>
      <c r="AA217" s="119"/>
      <c r="AB217" s="88"/>
      <c r="AC217" s="87"/>
      <c r="AD217" s="156"/>
      <c r="AE217" s="159"/>
      <c r="AF217" s="89"/>
      <c r="AG217" s="160"/>
      <c r="AH217" s="90"/>
      <c r="AI217" s="160"/>
      <c r="AJ217" s="161"/>
      <c r="AK217" s="153"/>
      <c r="AL217" s="90"/>
      <c r="AM217" s="153"/>
      <c r="AN217" s="90"/>
      <c r="AO217" s="93"/>
      <c r="AP217" s="162"/>
      <c r="AQ217" s="88"/>
      <c r="AR217" s="86"/>
      <c r="AS217" s="154"/>
      <c r="AT217" s="86"/>
      <c r="AU217" s="86"/>
      <c r="AV217" s="86"/>
      <c r="AW217" s="52"/>
    </row>
    <row r="218" spans="1:49" s="53" customFormat="1" ht="12.75">
      <c r="A218" s="123"/>
      <c r="B218" s="151"/>
      <c r="C218" s="240"/>
      <c r="D218" s="152"/>
      <c r="E218" s="87"/>
      <c r="F218" s="153"/>
      <c r="G218" s="86"/>
      <c r="H218" s="155"/>
      <c r="I218" s="86"/>
      <c r="J218" s="86"/>
      <c r="K218" s="87"/>
      <c r="L218" s="156"/>
      <c r="M218" s="87"/>
      <c r="N218" s="91"/>
      <c r="O218" s="86"/>
      <c r="P218" s="157"/>
      <c r="Q218" s="89"/>
      <c r="R218" s="92"/>
      <c r="S218" s="88"/>
      <c r="T218" s="234"/>
      <c r="U218" s="235"/>
      <c r="V218" s="236"/>
      <c r="W218" s="158"/>
      <c r="X218" s="88"/>
      <c r="Y218" s="86"/>
      <c r="Z218" s="86"/>
      <c r="AA218" s="119"/>
      <c r="AB218" s="88"/>
      <c r="AC218" s="87"/>
      <c r="AD218" s="156"/>
      <c r="AE218" s="159"/>
      <c r="AF218" s="89"/>
      <c r="AG218" s="160"/>
      <c r="AH218" s="90"/>
      <c r="AI218" s="160"/>
      <c r="AJ218" s="161"/>
      <c r="AK218" s="153"/>
      <c r="AL218" s="90"/>
      <c r="AM218" s="153"/>
      <c r="AN218" s="90"/>
      <c r="AO218" s="93"/>
      <c r="AP218" s="162"/>
      <c r="AQ218" s="88"/>
      <c r="AR218" s="86"/>
      <c r="AS218" s="154"/>
      <c r="AT218" s="86"/>
      <c r="AU218" s="86"/>
      <c r="AV218" s="86"/>
      <c r="AW218" s="52"/>
    </row>
    <row r="219" spans="1:49" s="53" customFormat="1" ht="12.75">
      <c r="A219" s="123"/>
      <c r="B219" s="151"/>
      <c r="C219" s="240"/>
      <c r="D219" s="152"/>
      <c r="E219" s="87"/>
      <c r="F219" s="153"/>
      <c r="G219" s="86"/>
      <c r="H219" s="155"/>
      <c r="I219" s="86"/>
      <c r="J219" s="86"/>
      <c r="K219" s="87"/>
      <c r="L219" s="156"/>
      <c r="M219" s="87"/>
      <c r="N219" s="91"/>
      <c r="O219" s="86"/>
      <c r="P219" s="157"/>
      <c r="Q219" s="89"/>
      <c r="R219" s="92"/>
      <c r="S219" s="88"/>
      <c r="T219" s="234"/>
      <c r="U219" s="235"/>
      <c r="V219" s="236"/>
      <c r="W219" s="158"/>
      <c r="X219" s="88"/>
      <c r="Y219" s="86"/>
      <c r="Z219" s="86"/>
      <c r="AA219" s="119"/>
      <c r="AB219" s="88"/>
      <c r="AC219" s="87"/>
      <c r="AD219" s="156"/>
      <c r="AE219" s="159"/>
      <c r="AF219" s="89"/>
      <c r="AG219" s="160"/>
      <c r="AH219" s="90"/>
      <c r="AI219" s="160"/>
      <c r="AJ219" s="161"/>
      <c r="AK219" s="153"/>
      <c r="AL219" s="90"/>
      <c r="AM219" s="153"/>
      <c r="AN219" s="90"/>
      <c r="AO219" s="93"/>
      <c r="AP219" s="162"/>
      <c r="AQ219" s="88"/>
      <c r="AR219" s="86"/>
      <c r="AS219" s="154"/>
      <c r="AT219" s="86"/>
      <c r="AU219" s="86"/>
      <c r="AV219" s="86"/>
      <c r="AW219" s="52"/>
    </row>
    <row r="220" spans="1:49" s="53" customFormat="1" ht="12.75">
      <c r="A220" s="123"/>
      <c r="B220" s="151"/>
      <c r="C220" s="240"/>
      <c r="D220" s="152"/>
      <c r="E220" s="87"/>
      <c r="F220" s="153"/>
      <c r="G220" s="86"/>
      <c r="H220" s="155"/>
      <c r="I220" s="86"/>
      <c r="J220" s="86"/>
      <c r="K220" s="87"/>
      <c r="L220" s="156"/>
      <c r="M220" s="87"/>
      <c r="N220" s="91"/>
      <c r="O220" s="86"/>
      <c r="P220" s="157"/>
      <c r="Q220" s="89"/>
      <c r="R220" s="92"/>
      <c r="S220" s="88"/>
      <c r="T220" s="234"/>
      <c r="U220" s="235"/>
      <c r="V220" s="236"/>
      <c r="W220" s="158"/>
      <c r="X220" s="88"/>
      <c r="Y220" s="86"/>
      <c r="Z220" s="86"/>
      <c r="AA220" s="119"/>
      <c r="AB220" s="88"/>
      <c r="AC220" s="87"/>
      <c r="AD220" s="156"/>
      <c r="AE220" s="159"/>
      <c r="AF220" s="89"/>
      <c r="AG220" s="160"/>
      <c r="AH220" s="90"/>
      <c r="AI220" s="160"/>
      <c r="AJ220" s="161"/>
      <c r="AK220" s="153"/>
      <c r="AL220" s="90"/>
      <c r="AM220" s="153"/>
      <c r="AN220" s="90"/>
      <c r="AO220" s="93"/>
      <c r="AP220" s="162"/>
      <c r="AQ220" s="88"/>
      <c r="AR220" s="86"/>
      <c r="AS220" s="154"/>
      <c r="AT220" s="86"/>
      <c r="AU220" s="86"/>
      <c r="AV220" s="86"/>
      <c r="AW220" s="52"/>
    </row>
    <row r="221" spans="1:49" s="53" customFormat="1" ht="12.75">
      <c r="A221" s="123"/>
      <c r="B221" s="151"/>
      <c r="C221" s="240"/>
      <c r="D221" s="152"/>
      <c r="E221" s="87"/>
      <c r="F221" s="153"/>
      <c r="G221" s="86"/>
      <c r="H221" s="155"/>
      <c r="I221" s="86"/>
      <c r="J221" s="86"/>
      <c r="K221" s="87"/>
      <c r="L221" s="156"/>
      <c r="M221" s="87"/>
      <c r="N221" s="91"/>
      <c r="O221" s="86"/>
      <c r="P221" s="157"/>
      <c r="Q221" s="89"/>
      <c r="R221" s="92"/>
      <c r="S221" s="88"/>
      <c r="T221" s="234"/>
      <c r="U221" s="235"/>
      <c r="V221" s="236"/>
      <c r="W221" s="158"/>
      <c r="X221" s="88"/>
      <c r="Y221" s="86"/>
      <c r="Z221" s="86"/>
      <c r="AA221" s="119"/>
      <c r="AB221" s="88"/>
      <c r="AC221" s="87"/>
      <c r="AD221" s="156"/>
      <c r="AE221" s="159"/>
      <c r="AF221" s="89"/>
      <c r="AG221" s="160"/>
      <c r="AH221" s="90"/>
      <c r="AI221" s="160"/>
      <c r="AJ221" s="161"/>
      <c r="AK221" s="153"/>
      <c r="AL221" s="90"/>
      <c r="AM221" s="153"/>
      <c r="AN221" s="90"/>
      <c r="AO221" s="93"/>
      <c r="AP221" s="162"/>
      <c r="AQ221" s="88"/>
      <c r="AR221" s="86"/>
      <c r="AS221" s="154"/>
      <c r="AT221" s="86"/>
      <c r="AU221" s="86"/>
      <c r="AV221" s="86"/>
      <c r="AW221" s="52"/>
    </row>
    <row r="222" spans="1:49" s="53" customFormat="1" ht="12.75">
      <c r="A222" s="123"/>
      <c r="B222" s="151"/>
      <c r="C222" s="240"/>
      <c r="D222" s="152"/>
      <c r="E222" s="87"/>
      <c r="F222" s="153"/>
      <c r="G222" s="86"/>
      <c r="H222" s="155"/>
      <c r="I222" s="86"/>
      <c r="J222" s="86"/>
      <c r="K222" s="87"/>
      <c r="L222" s="156"/>
      <c r="M222" s="87"/>
      <c r="N222" s="91"/>
      <c r="O222" s="86"/>
      <c r="P222" s="157"/>
      <c r="Q222" s="89"/>
      <c r="R222" s="92"/>
      <c r="S222" s="88"/>
      <c r="T222" s="234"/>
      <c r="U222" s="235"/>
      <c r="V222" s="236"/>
      <c r="W222" s="158"/>
      <c r="X222" s="88"/>
      <c r="Y222" s="86"/>
      <c r="Z222" s="86"/>
      <c r="AA222" s="119"/>
      <c r="AB222" s="88"/>
      <c r="AC222" s="87"/>
      <c r="AD222" s="156"/>
      <c r="AE222" s="159"/>
      <c r="AF222" s="89"/>
      <c r="AG222" s="160"/>
      <c r="AH222" s="90"/>
      <c r="AI222" s="160"/>
      <c r="AJ222" s="161"/>
      <c r="AK222" s="153"/>
      <c r="AL222" s="90"/>
      <c r="AM222" s="153"/>
      <c r="AN222" s="90"/>
      <c r="AO222" s="93"/>
      <c r="AP222" s="162"/>
      <c r="AQ222" s="88"/>
      <c r="AR222" s="86"/>
      <c r="AS222" s="154"/>
      <c r="AT222" s="86"/>
      <c r="AU222" s="86"/>
      <c r="AV222" s="86"/>
      <c r="AW222" s="52"/>
    </row>
    <row r="223" spans="1:49" s="53" customFormat="1" ht="12.75">
      <c r="A223" s="123"/>
      <c r="B223" s="151"/>
      <c r="C223" s="240"/>
      <c r="D223" s="152"/>
      <c r="E223" s="87"/>
      <c r="F223" s="153"/>
      <c r="G223" s="86"/>
      <c r="H223" s="155"/>
      <c r="I223" s="86"/>
      <c r="J223" s="86"/>
      <c r="K223" s="87"/>
      <c r="L223" s="156"/>
      <c r="M223" s="87"/>
      <c r="N223" s="91"/>
      <c r="O223" s="86"/>
      <c r="P223" s="157"/>
      <c r="Q223" s="89"/>
      <c r="R223" s="92"/>
      <c r="S223" s="88"/>
      <c r="T223" s="234"/>
      <c r="U223" s="235"/>
      <c r="V223" s="236"/>
      <c r="W223" s="158"/>
      <c r="X223" s="88"/>
      <c r="Y223" s="86"/>
      <c r="Z223" s="86"/>
      <c r="AA223" s="119"/>
      <c r="AB223" s="88"/>
      <c r="AC223" s="87"/>
      <c r="AD223" s="156"/>
      <c r="AE223" s="159"/>
      <c r="AF223" s="89"/>
      <c r="AG223" s="160"/>
      <c r="AH223" s="90"/>
      <c r="AI223" s="160"/>
      <c r="AJ223" s="161"/>
      <c r="AK223" s="153"/>
      <c r="AL223" s="90"/>
      <c r="AM223" s="153"/>
      <c r="AN223" s="90"/>
      <c r="AO223" s="93"/>
      <c r="AP223" s="162"/>
      <c r="AQ223" s="88"/>
      <c r="AR223" s="86"/>
      <c r="AS223" s="154"/>
      <c r="AT223" s="86"/>
      <c r="AU223" s="86"/>
      <c r="AV223" s="86"/>
      <c r="AW223" s="52"/>
    </row>
    <row r="224" spans="1:49" s="53" customFormat="1" ht="12.75">
      <c r="A224" s="123"/>
      <c r="B224" s="151"/>
      <c r="C224" s="240"/>
      <c r="D224" s="152"/>
      <c r="E224" s="87"/>
      <c r="F224" s="153"/>
      <c r="G224" s="86"/>
      <c r="H224" s="155"/>
      <c r="I224" s="86"/>
      <c r="J224" s="86"/>
      <c r="K224" s="87"/>
      <c r="L224" s="156"/>
      <c r="M224" s="87"/>
      <c r="N224" s="91"/>
      <c r="O224" s="86"/>
      <c r="P224" s="157"/>
      <c r="Q224" s="89"/>
      <c r="R224" s="92"/>
      <c r="S224" s="88"/>
      <c r="T224" s="234"/>
      <c r="U224" s="235"/>
      <c r="V224" s="236"/>
      <c r="W224" s="158"/>
      <c r="X224" s="88"/>
      <c r="Y224" s="86"/>
      <c r="Z224" s="86"/>
      <c r="AA224" s="119"/>
      <c r="AB224" s="88"/>
      <c r="AC224" s="87"/>
      <c r="AD224" s="156"/>
      <c r="AE224" s="159"/>
      <c r="AF224" s="89"/>
      <c r="AG224" s="160"/>
      <c r="AH224" s="90"/>
      <c r="AI224" s="160"/>
      <c r="AJ224" s="161"/>
      <c r="AK224" s="153"/>
      <c r="AL224" s="90"/>
      <c r="AM224" s="153"/>
      <c r="AN224" s="90"/>
      <c r="AO224" s="93"/>
      <c r="AP224" s="162"/>
      <c r="AQ224" s="88"/>
      <c r="AR224" s="86"/>
      <c r="AS224" s="154"/>
      <c r="AT224" s="86"/>
      <c r="AU224" s="86"/>
      <c r="AV224" s="86"/>
      <c r="AW224" s="52"/>
    </row>
    <row r="225" spans="1:49" s="53" customFormat="1" ht="12.75">
      <c r="A225" s="123"/>
      <c r="B225" s="151"/>
      <c r="C225" s="240"/>
      <c r="D225" s="152"/>
      <c r="E225" s="87"/>
      <c r="F225" s="153"/>
      <c r="G225" s="86"/>
      <c r="H225" s="155"/>
      <c r="I225" s="86"/>
      <c r="J225" s="86"/>
      <c r="K225" s="87"/>
      <c r="L225" s="156"/>
      <c r="M225" s="87"/>
      <c r="N225" s="91"/>
      <c r="O225" s="86"/>
      <c r="P225" s="157"/>
      <c r="Q225" s="89"/>
      <c r="R225" s="92"/>
      <c r="S225" s="88"/>
      <c r="T225" s="234"/>
      <c r="U225" s="235"/>
      <c r="V225" s="236"/>
      <c r="W225" s="158"/>
      <c r="X225" s="88"/>
      <c r="Y225" s="86"/>
      <c r="Z225" s="86"/>
      <c r="AA225" s="119"/>
      <c r="AB225" s="88"/>
      <c r="AC225" s="87"/>
      <c r="AD225" s="156"/>
      <c r="AE225" s="159"/>
      <c r="AF225" s="89"/>
      <c r="AG225" s="160"/>
      <c r="AH225" s="90"/>
      <c r="AI225" s="160"/>
      <c r="AJ225" s="161"/>
      <c r="AK225" s="153"/>
      <c r="AL225" s="90"/>
      <c r="AM225" s="153"/>
      <c r="AN225" s="90"/>
      <c r="AO225" s="93"/>
      <c r="AP225" s="162"/>
      <c r="AQ225" s="88"/>
      <c r="AR225" s="86"/>
      <c r="AS225" s="154"/>
      <c r="AT225" s="86"/>
      <c r="AU225" s="86"/>
      <c r="AV225" s="86"/>
      <c r="AW225" s="52"/>
    </row>
    <row r="226" spans="1:49" s="53" customFormat="1" ht="12.75">
      <c r="A226" s="123"/>
      <c r="B226" s="151"/>
      <c r="C226" s="240"/>
      <c r="D226" s="152"/>
      <c r="E226" s="87"/>
      <c r="F226" s="153"/>
      <c r="G226" s="86"/>
      <c r="H226" s="155"/>
      <c r="I226" s="86"/>
      <c r="J226" s="86"/>
      <c r="K226" s="87"/>
      <c r="L226" s="156"/>
      <c r="M226" s="87"/>
      <c r="N226" s="91"/>
      <c r="O226" s="86"/>
      <c r="P226" s="157"/>
      <c r="Q226" s="89"/>
      <c r="R226" s="92"/>
      <c r="S226" s="88"/>
      <c r="T226" s="234"/>
      <c r="U226" s="235"/>
      <c r="V226" s="236"/>
      <c r="W226" s="158"/>
      <c r="X226" s="88"/>
      <c r="Y226" s="86"/>
      <c r="Z226" s="86"/>
      <c r="AA226" s="119"/>
      <c r="AB226" s="88"/>
      <c r="AC226" s="87"/>
      <c r="AD226" s="156"/>
      <c r="AE226" s="159"/>
      <c r="AF226" s="89"/>
      <c r="AG226" s="160"/>
      <c r="AH226" s="90"/>
      <c r="AI226" s="160"/>
      <c r="AJ226" s="161"/>
      <c r="AK226" s="153"/>
      <c r="AL226" s="90"/>
      <c r="AM226" s="153"/>
      <c r="AN226" s="90"/>
      <c r="AO226" s="93"/>
      <c r="AP226" s="162"/>
      <c r="AQ226" s="88"/>
      <c r="AR226" s="86"/>
      <c r="AS226" s="154"/>
      <c r="AT226" s="86"/>
      <c r="AU226" s="86"/>
      <c r="AV226" s="86"/>
      <c r="AW226" s="52"/>
    </row>
    <row r="227" spans="1:49" s="53" customFormat="1" ht="12.75">
      <c r="A227" s="123"/>
      <c r="B227" s="151"/>
      <c r="C227" s="240"/>
      <c r="D227" s="152"/>
      <c r="E227" s="87"/>
      <c r="F227" s="153"/>
      <c r="G227" s="86"/>
      <c r="H227" s="155"/>
      <c r="I227" s="86"/>
      <c r="J227" s="86"/>
      <c r="K227" s="87"/>
      <c r="L227" s="156"/>
      <c r="M227" s="87"/>
      <c r="N227" s="91"/>
      <c r="O227" s="86"/>
      <c r="P227" s="157"/>
      <c r="Q227" s="89"/>
      <c r="R227" s="92"/>
      <c r="S227" s="88"/>
      <c r="T227" s="234"/>
      <c r="U227" s="235"/>
      <c r="V227" s="236"/>
      <c r="W227" s="158"/>
      <c r="X227" s="88"/>
      <c r="Y227" s="86"/>
      <c r="Z227" s="86"/>
      <c r="AA227" s="119"/>
      <c r="AB227" s="88"/>
      <c r="AC227" s="87"/>
      <c r="AD227" s="156"/>
      <c r="AE227" s="159"/>
      <c r="AF227" s="89"/>
      <c r="AG227" s="160"/>
      <c r="AH227" s="90"/>
      <c r="AI227" s="160"/>
      <c r="AJ227" s="161"/>
      <c r="AK227" s="153"/>
      <c r="AL227" s="90"/>
      <c r="AM227" s="153"/>
      <c r="AN227" s="90"/>
      <c r="AO227" s="93"/>
      <c r="AP227" s="162"/>
      <c r="AQ227" s="88"/>
      <c r="AR227" s="86"/>
      <c r="AS227" s="154"/>
      <c r="AT227" s="86"/>
      <c r="AU227" s="86"/>
      <c r="AV227" s="86"/>
      <c r="AW227" s="52"/>
    </row>
    <row r="228" spans="1:49" s="53" customFormat="1" ht="12.75">
      <c r="A228" s="123"/>
      <c r="B228" s="151"/>
      <c r="C228" s="240"/>
      <c r="D228" s="152"/>
      <c r="E228" s="87"/>
      <c r="F228" s="153"/>
      <c r="G228" s="86"/>
      <c r="H228" s="155"/>
      <c r="I228" s="86"/>
      <c r="J228" s="86"/>
      <c r="K228" s="87"/>
      <c r="L228" s="156"/>
      <c r="M228" s="87"/>
      <c r="N228" s="91"/>
      <c r="O228" s="86"/>
      <c r="P228" s="157"/>
      <c r="Q228" s="89"/>
      <c r="R228" s="92"/>
      <c r="S228" s="88"/>
      <c r="T228" s="234"/>
      <c r="U228" s="235"/>
      <c r="V228" s="236"/>
      <c r="W228" s="158"/>
      <c r="X228" s="88"/>
      <c r="Y228" s="86"/>
      <c r="Z228" s="86"/>
      <c r="AA228" s="119"/>
      <c r="AB228" s="88"/>
      <c r="AC228" s="87"/>
      <c r="AD228" s="156"/>
      <c r="AE228" s="159"/>
      <c r="AF228" s="89"/>
      <c r="AG228" s="160"/>
      <c r="AH228" s="90"/>
      <c r="AI228" s="160"/>
      <c r="AJ228" s="161"/>
      <c r="AK228" s="153"/>
      <c r="AL228" s="90"/>
      <c r="AM228" s="153"/>
      <c r="AN228" s="90"/>
      <c r="AO228" s="93"/>
      <c r="AP228" s="162"/>
      <c r="AQ228" s="88"/>
      <c r="AR228" s="86"/>
      <c r="AS228" s="154"/>
      <c r="AT228" s="86"/>
      <c r="AU228" s="86"/>
      <c r="AV228" s="86"/>
      <c r="AW228" s="52"/>
    </row>
    <row r="229" spans="1:49" s="53" customFormat="1" ht="12.75">
      <c r="A229" s="123"/>
      <c r="B229" s="151"/>
      <c r="C229" s="240"/>
      <c r="D229" s="152"/>
      <c r="E229" s="87"/>
      <c r="F229" s="153"/>
      <c r="G229" s="86"/>
      <c r="H229" s="155"/>
      <c r="I229" s="86"/>
      <c r="J229" s="86"/>
      <c r="K229" s="87"/>
      <c r="L229" s="156"/>
      <c r="M229" s="87"/>
      <c r="N229" s="91"/>
      <c r="O229" s="86"/>
      <c r="P229" s="157"/>
      <c r="Q229" s="89"/>
      <c r="R229" s="92"/>
      <c r="S229" s="88"/>
      <c r="T229" s="234"/>
      <c r="U229" s="235"/>
      <c r="V229" s="236"/>
      <c r="W229" s="158"/>
      <c r="X229" s="88"/>
      <c r="Y229" s="86"/>
      <c r="Z229" s="86"/>
      <c r="AA229" s="119"/>
      <c r="AB229" s="88"/>
      <c r="AC229" s="87"/>
      <c r="AD229" s="156"/>
      <c r="AE229" s="159"/>
      <c r="AF229" s="89"/>
      <c r="AG229" s="160"/>
      <c r="AH229" s="90"/>
      <c r="AI229" s="160"/>
      <c r="AJ229" s="161"/>
      <c r="AK229" s="153"/>
      <c r="AL229" s="90"/>
      <c r="AM229" s="153"/>
      <c r="AN229" s="90"/>
      <c r="AO229" s="93"/>
      <c r="AP229" s="162"/>
      <c r="AQ229" s="88"/>
      <c r="AR229" s="86"/>
      <c r="AS229" s="154"/>
      <c r="AT229" s="86"/>
      <c r="AU229" s="86"/>
      <c r="AV229" s="86"/>
      <c r="AW229" s="52"/>
    </row>
    <row r="230" spans="1:49" s="53" customFormat="1" ht="12.75">
      <c r="A230" s="123"/>
      <c r="B230" s="151"/>
      <c r="C230" s="240"/>
      <c r="D230" s="152"/>
      <c r="E230" s="87"/>
      <c r="F230" s="153"/>
      <c r="G230" s="86"/>
      <c r="H230" s="155"/>
      <c r="I230" s="86"/>
      <c r="J230" s="86"/>
      <c r="K230" s="87"/>
      <c r="L230" s="156"/>
      <c r="M230" s="87"/>
      <c r="N230" s="91"/>
      <c r="O230" s="86"/>
      <c r="P230" s="157"/>
      <c r="Q230" s="89"/>
      <c r="R230" s="92"/>
      <c r="S230" s="88"/>
      <c r="T230" s="234"/>
      <c r="U230" s="235"/>
      <c r="V230" s="236"/>
      <c r="W230" s="158"/>
      <c r="X230" s="88"/>
      <c r="Y230" s="86"/>
      <c r="Z230" s="86"/>
      <c r="AA230" s="119"/>
      <c r="AB230" s="88"/>
      <c r="AC230" s="87"/>
      <c r="AD230" s="156"/>
      <c r="AE230" s="159"/>
      <c r="AF230" s="89"/>
      <c r="AG230" s="160"/>
      <c r="AH230" s="90"/>
      <c r="AI230" s="160"/>
      <c r="AJ230" s="161"/>
      <c r="AK230" s="153"/>
      <c r="AL230" s="90"/>
      <c r="AM230" s="153"/>
      <c r="AN230" s="90"/>
      <c r="AO230" s="93"/>
      <c r="AP230" s="162"/>
      <c r="AQ230" s="88"/>
      <c r="AR230" s="86"/>
      <c r="AS230" s="154"/>
      <c r="AT230" s="86"/>
      <c r="AU230" s="86"/>
      <c r="AV230" s="86"/>
      <c r="AW230" s="52"/>
    </row>
    <row r="231" spans="1:49" s="53" customFormat="1" ht="12.75">
      <c r="A231" s="123"/>
      <c r="B231" s="151"/>
      <c r="C231" s="240"/>
      <c r="D231" s="152"/>
      <c r="E231" s="87"/>
      <c r="F231" s="153"/>
      <c r="G231" s="86"/>
      <c r="H231" s="155"/>
      <c r="I231" s="86"/>
      <c r="J231" s="86"/>
      <c r="K231" s="87"/>
      <c r="L231" s="156"/>
      <c r="M231" s="87"/>
      <c r="N231" s="91"/>
      <c r="O231" s="86"/>
      <c r="P231" s="157"/>
      <c r="Q231" s="89"/>
      <c r="R231" s="92"/>
      <c r="S231" s="88"/>
      <c r="T231" s="234"/>
      <c r="U231" s="235"/>
      <c r="V231" s="236"/>
      <c r="W231" s="158"/>
      <c r="X231" s="88"/>
      <c r="Y231" s="86"/>
      <c r="Z231" s="86"/>
      <c r="AA231" s="119"/>
      <c r="AB231" s="88"/>
      <c r="AC231" s="87"/>
      <c r="AD231" s="156"/>
      <c r="AE231" s="159"/>
      <c r="AF231" s="89"/>
      <c r="AG231" s="160"/>
      <c r="AH231" s="90"/>
      <c r="AI231" s="160"/>
      <c r="AJ231" s="161"/>
      <c r="AK231" s="153"/>
      <c r="AL231" s="90"/>
      <c r="AM231" s="153"/>
      <c r="AN231" s="90"/>
      <c r="AO231" s="93"/>
      <c r="AP231" s="162"/>
      <c r="AQ231" s="88"/>
      <c r="AR231" s="86"/>
      <c r="AS231" s="154"/>
      <c r="AT231" s="86"/>
      <c r="AU231" s="86"/>
      <c r="AV231" s="86"/>
      <c r="AW231" s="52"/>
    </row>
    <row r="232" spans="1:49" s="53" customFormat="1" ht="12.75">
      <c r="A232" s="123"/>
      <c r="B232" s="151"/>
      <c r="C232" s="240"/>
      <c r="D232" s="152"/>
      <c r="E232" s="87"/>
      <c r="F232" s="153"/>
      <c r="G232" s="86"/>
      <c r="H232" s="155"/>
      <c r="I232" s="86"/>
      <c r="J232" s="86"/>
      <c r="K232" s="87"/>
      <c r="L232" s="156"/>
      <c r="M232" s="87"/>
      <c r="N232" s="91"/>
      <c r="O232" s="86"/>
      <c r="P232" s="157"/>
      <c r="Q232" s="89"/>
      <c r="R232" s="92"/>
      <c r="S232" s="88"/>
      <c r="T232" s="234"/>
      <c r="U232" s="235"/>
      <c r="V232" s="236"/>
      <c r="W232" s="158"/>
      <c r="X232" s="88"/>
      <c r="Y232" s="86"/>
      <c r="Z232" s="86"/>
      <c r="AA232" s="119"/>
      <c r="AB232" s="88"/>
      <c r="AC232" s="87"/>
      <c r="AD232" s="156"/>
      <c r="AE232" s="159"/>
      <c r="AF232" s="89"/>
      <c r="AG232" s="160"/>
      <c r="AH232" s="90"/>
      <c r="AI232" s="160"/>
      <c r="AJ232" s="161"/>
      <c r="AK232" s="153"/>
      <c r="AL232" s="90"/>
      <c r="AM232" s="153"/>
      <c r="AN232" s="90"/>
      <c r="AO232" s="93"/>
      <c r="AP232" s="162"/>
      <c r="AQ232" s="88"/>
      <c r="AR232" s="86"/>
      <c r="AS232" s="154"/>
      <c r="AT232" s="86"/>
      <c r="AU232" s="86"/>
      <c r="AV232" s="86"/>
      <c r="AW232" s="52"/>
    </row>
    <row r="233" spans="1:49" s="53" customFormat="1" ht="12.75">
      <c r="A233" s="123"/>
      <c r="B233" s="151"/>
      <c r="C233" s="240"/>
      <c r="D233" s="152"/>
      <c r="E233" s="87"/>
      <c r="F233" s="153"/>
      <c r="G233" s="86"/>
      <c r="H233" s="155"/>
      <c r="I233" s="86"/>
      <c r="J233" s="86"/>
      <c r="K233" s="87"/>
      <c r="L233" s="156"/>
      <c r="M233" s="87"/>
      <c r="N233" s="91"/>
      <c r="O233" s="86"/>
      <c r="P233" s="157"/>
      <c r="Q233" s="89"/>
      <c r="R233" s="92"/>
      <c r="S233" s="88"/>
      <c r="T233" s="234"/>
      <c r="U233" s="235"/>
      <c r="V233" s="236"/>
      <c r="W233" s="158"/>
      <c r="X233" s="88"/>
      <c r="Y233" s="86"/>
      <c r="Z233" s="86"/>
      <c r="AA233" s="119"/>
      <c r="AB233" s="88"/>
      <c r="AC233" s="87"/>
      <c r="AD233" s="156"/>
      <c r="AE233" s="159"/>
      <c r="AF233" s="89"/>
      <c r="AG233" s="160"/>
      <c r="AH233" s="90"/>
      <c r="AI233" s="160"/>
      <c r="AJ233" s="161"/>
      <c r="AK233" s="153"/>
      <c r="AL233" s="90"/>
      <c r="AM233" s="153"/>
      <c r="AN233" s="90"/>
      <c r="AO233" s="93"/>
      <c r="AP233" s="162"/>
      <c r="AQ233" s="88"/>
      <c r="AR233" s="86"/>
      <c r="AS233" s="154"/>
      <c r="AT233" s="86"/>
      <c r="AU233" s="86"/>
      <c r="AV233" s="86"/>
      <c r="AW233" s="52"/>
    </row>
    <row r="234" spans="1:49" s="53" customFormat="1" ht="12.75">
      <c r="A234" s="123"/>
      <c r="B234" s="151"/>
      <c r="C234" s="240"/>
      <c r="D234" s="152"/>
      <c r="E234" s="87"/>
      <c r="F234" s="153"/>
      <c r="G234" s="86"/>
      <c r="H234" s="155"/>
      <c r="I234" s="86"/>
      <c r="J234" s="86"/>
      <c r="K234" s="87"/>
      <c r="L234" s="156"/>
      <c r="M234" s="87"/>
      <c r="N234" s="91"/>
      <c r="O234" s="86"/>
      <c r="P234" s="157"/>
      <c r="Q234" s="89"/>
      <c r="R234" s="92"/>
      <c r="S234" s="88"/>
      <c r="T234" s="234"/>
      <c r="U234" s="235"/>
      <c r="V234" s="236"/>
      <c r="W234" s="158"/>
      <c r="X234" s="88"/>
      <c r="Y234" s="86"/>
      <c r="Z234" s="86"/>
      <c r="AA234" s="119"/>
      <c r="AB234" s="88"/>
      <c r="AC234" s="87"/>
      <c r="AD234" s="156"/>
      <c r="AE234" s="159"/>
      <c r="AF234" s="89"/>
      <c r="AG234" s="160"/>
      <c r="AH234" s="90"/>
      <c r="AI234" s="160"/>
      <c r="AJ234" s="161"/>
      <c r="AK234" s="153"/>
      <c r="AL234" s="90"/>
      <c r="AM234" s="153"/>
      <c r="AN234" s="90"/>
      <c r="AO234" s="93"/>
      <c r="AP234" s="162"/>
      <c r="AQ234" s="88"/>
      <c r="AR234" s="86"/>
      <c r="AS234" s="154"/>
      <c r="AT234" s="86"/>
      <c r="AU234" s="86"/>
      <c r="AV234" s="86"/>
      <c r="AW234" s="52"/>
    </row>
    <row r="235" spans="1:49" s="53" customFormat="1" ht="12.75">
      <c r="A235" s="123"/>
      <c r="B235" s="151"/>
      <c r="C235" s="240"/>
      <c r="D235" s="152"/>
      <c r="E235" s="87"/>
      <c r="F235" s="153"/>
      <c r="G235" s="86"/>
      <c r="H235" s="155"/>
      <c r="I235" s="86"/>
      <c r="J235" s="86"/>
      <c r="K235" s="87"/>
      <c r="L235" s="156"/>
      <c r="M235" s="87"/>
      <c r="N235" s="91"/>
      <c r="O235" s="86"/>
      <c r="P235" s="157"/>
      <c r="Q235" s="89"/>
      <c r="R235" s="92"/>
      <c r="S235" s="88"/>
      <c r="T235" s="234"/>
      <c r="U235" s="235"/>
      <c r="V235" s="236"/>
      <c r="W235" s="158"/>
      <c r="X235" s="88"/>
      <c r="Y235" s="86"/>
      <c r="Z235" s="86"/>
      <c r="AA235" s="119"/>
      <c r="AB235" s="88"/>
      <c r="AC235" s="87"/>
      <c r="AD235" s="156"/>
      <c r="AE235" s="159"/>
      <c r="AF235" s="89"/>
      <c r="AG235" s="160"/>
      <c r="AH235" s="90"/>
      <c r="AI235" s="160"/>
      <c r="AJ235" s="161"/>
      <c r="AK235" s="153"/>
      <c r="AL235" s="90"/>
      <c r="AM235" s="153"/>
      <c r="AN235" s="90"/>
      <c r="AO235" s="93"/>
      <c r="AP235" s="162"/>
      <c r="AQ235" s="88"/>
      <c r="AR235" s="86"/>
      <c r="AS235" s="154"/>
      <c r="AT235" s="86"/>
      <c r="AU235" s="86"/>
      <c r="AV235" s="86"/>
      <c r="AW235" s="52"/>
    </row>
    <row r="236" spans="1:49" s="53" customFormat="1" ht="12.75">
      <c r="A236" s="123"/>
      <c r="B236" s="151"/>
      <c r="C236" s="240"/>
      <c r="D236" s="152"/>
      <c r="E236" s="87"/>
      <c r="F236" s="153"/>
      <c r="G236" s="86"/>
      <c r="H236" s="155"/>
      <c r="I236" s="86"/>
      <c r="J236" s="86"/>
      <c r="K236" s="87"/>
      <c r="L236" s="156"/>
      <c r="M236" s="87"/>
      <c r="N236" s="91"/>
      <c r="O236" s="86"/>
      <c r="P236" s="157"/>
      <c r="Q236" s="89"/>
      <c r="R236" s="92"/>
      <c r="S236" s="88"/>
      <c r="T236" s="234"/>
      <c r="U236" s="235"/>
      <c r="V236" s="236"/>
      <c r="W236" s="158"/>
      <c r="X236" s="88"/>
      <c r="Y236" s="86"/>
      <c r="Z236" s="86"/>
      <c r="AA236" s="119"/>
      <c r="AB236" s="88"/>
      <c r="AC236" s="87"/>
      <c r="AD236" s="156"/>
      <c r="AE236" s="159"/>
      <c r="AF236" s="89"/>
      <c r="AG236" s="160"/>
      <c r="AH236" s="90"/>
      <c r="AI236" s="160"/>
      <c r="AJ236" s="161"/>
      <c r="AK236" s="153"/>
      <c r="AL236" s="90"/>
      <c r="AM236" s="153"/>
      <c r="AN236" s="90"/>
      <c r="AO236" s="93"/>
      <c r="AP236" s="162"/>
      <c r="AQ236" s="88"/>
      <c r="AR236" s="86"/>
      <c r="AS236" s="154"/>
      <c r="AT236" s="86"/>
      <c r="AU236" s="86"/>
      <c r="AV236" s="86"/>
      <c r="AW236" s="52"/>
    </row>
    <row r="237" spans="1:49" s="53" customFormat="1" ht="12.75">
      <c r="A237" s="123"/>
      <c r="B237" s="151"/>
      <c r="C237" s="240"/>
      <c r="D237" s="152"/>
      <c r="E237" s="87"/>
      <c r="F237" s="153"/>
      <c r="G237" s="86"/>
      <c r="H237" s="155"/>
      <c r="I237" s="86"/>
      <c r="J237" s="86"/>
      <c r="K237" s="87"/>
      <c r="L237" s="156"/>
      <c r="M237" s="87"/>
      <c r="N237" s="91"/>
      <c r="O237" s="86"/>
      <c r="P237" s="157"/>
      <c r="Q237" s="89"/>
      <c r="R237" s="92"/>
      <c r="S237" s="88"/>
      <c r="T237" s="234"/>
      <c r="U237" s="235"/>
      <c r="V237" s="236"/>
      <c r="W237" s="158"/>
      <c r="X237" s="88"/>
      <c r="Y237" s="86"/>
      <c r="Z237" s="86"/>
      <c r="AA237" s="119"/>
      <c r="AB237" s="88"/>
      <c r="AC237" s="87"/>
      <c r="AD237" s="156"/>
      <c r="AE237" s="159"/>
      <c r="AF237" s="89"/>
      <c r="AG237" s="160"/>
      <c r="AH237" s="90"/>
      <c r="AI237" s="160"/>
      <c r="AJ237" s="161"/>
      <c r="AK237" s="153"/>
      <c r="AL237" s="90"/>
      <c r="AM237" s="153"/>
      <c r="AN237" s="90"/>
      <c r="AO237" s="93"/>
      <c r="AP237" s="162"/>
      <c r="AQ237" s="88"/>
      <c r="AR237" s="86"/>
      <c r="AS237" s="154"/>
      <c r="AT237" s="86"/>
      <c r="AU237" s="86"/>
      <c r="AV237" s="86"/>
      <c r="AW237" s="52"/>
    </row>
    <row r="238" spans="1:49" s="53" customFormat="1" ht="12.75">
      <c r="A238" s="123"/>
      <c r="B238" s="151"/>
      <c r="C238" s="240"/>
      <c r="D238" s="152"/>
      <c r="E238" s="87"/>
      <c r="F238" s="153"/>
      <c r="G238" s="86"/>
      <c r="H238" s="155"/>
      <c r="I238" s="86"/>
      <c r="J238" s="86"/>
      <c r="K238" s="87"/>
      <c r="L238" s="156"/>
      <c r="M238" s="87"/>
      <c r="N238" s="91"/>
      <c r="O238" s="86"/>
      <c r="P238" s="157"/>
      <c r="Q238" s="89"/>
      <c r="R238" s="92"/>
      <c r="S238" s="88"/>
      <c r="T238" s="234"/>
      <c r="U238" s="235"/>
      <c r="V238" s="236"/>
      <c r="W238" s="158"/>
      <c r="X238" s="88"/>
      <c r="Y238" s="86"/>
      <c r="Z238" s="86"/>
      <c r="AA238" s="119"/>
      <c r="AB238" s="88"/>
      <c r="AC238" s="87"/>
      <c r="AD238" s="156"/>
      <c r="AE238" s="159"/>
      <c r="AF238" s="89"/>
      <c r="AG238" s="160"/>
      <c r="AH238" s="90"/>
      <c r="AI238" s="160"/>
      <c r="AJ238" s="161"/>
      <c r="AK238" s="153"/>
      <c r="AL238" s="90"/>
      <c r="AM238" s="153"/>
      <c r="AN238" s="90"/>
      <c r="AO238" s="93"/>
      <c r="AP238" s="162"/>
      <c r="AQ238" s="88"/>
      <c r="AR238" s="86"/>
      <c r="AS238" s="154"/>
      <c r="AT238" s="86"/>
      <c r="AU238" s="86"/>
      <c r="AV238" s="86"/>
      <c r="AW238" s="52"/>
    </row>
    <row r="239" spans="1:49" s="53" customFormat="1" ht="12.75">
      <c r="A239" s="123"/>
      <c r="B239" s="151"/>
      <c r="C239" s="240"/>
      <c r="D239" s="152"/>
      <c r="E239" s="87"/>
      <c r="F239" s="153"/>
      <c r="G239" s="86"/>
      <c r="H239" s="155"/>
      <c r="I239" s="86"/>
      <c r="J239" s="86"/>
      <c r="K239" s="87"/>
      <c r="L239" s="156"/>
      <c r="M239" s="87"/>
      <c r="N239" s="91"/>
      <c r="O239" s="86"/>
      <c r="P239" s="157"/>
      <c r="Q239" s="89"/>
      <c r="R239" s="92"/>
      <c r="S239" s="88"/>
      <c r="T239" s="234"/>
      <c r="U239" s="235"/>
      <c r="V239" s="236"/>
      <c r="W239" s="158"/>
      <c r="X239" s="88"/>
      <c r="Y239" s="86"/>
      <c r="Z239" s="86"/>
      <c r="AA239" s="119"/>
      <c r="AB239" s="88"/>
      <c r="AC239" s="87"/>
      <c r="AD239" s="156"/>
      <c r="AE239" s="159"/>
      <c r="AF239" s="89"/>
      <c r="AG239" s="160"/>
      <c r="AH239" s="90"/>
      <c r="AI239" s="160"/>
      <c r="AJ239" s="161"/>
      <c r="AK239" s="153"/>
      <c r="AL239" s="90"/>
      <c r="AM239" s="153"/>
      <c r="AN239" s="90"/>
      <c r="AO239" s="93"/>
      <c r="AP239" s="162"/>
      <c r="AQ239" s="88"/>
      <c r="AR239" s="86"/>
      <c r="AS239" s="154"/>
      <c r="AT239" s="86"/>
      <c r="AU239" s="86"/>
      <c r="AV239" s="86"/>
      <c r="AW239" s="52"/>
    </row>
    <row r="240" spans="1:49" s="53" customFormat="1" ht="12.75">
      <c r="A240" s="123"/>
      <c r="B240" s="151"/>
      <c r="C240" s="240"/>
      <c r="D240" s="152"/>
      <c r="E240" s="87"/>
      <c r="F240" s="153"/>
      <c r="G240" s="86"/>
      <c r="H240" s="155"/>
      <c r="I240" s="86"/>
      <c r="J240" s="86"/>
      <c r="K240" s="87"/>
      <c r="L240" s="156"/>
      <c r="M240" s="87"/>
      <c r="N240" s="91"/>
      <c r="O240" s="86"/>
      <c r="P240" s="157"/>
      <c r="Q240" s="89"/>
      <c r="R240" s="92"/>
      <c r="S240" s="88"/>
      <c r="T240" s="234"/>
      <c r="U240" s="235"/>
      <c r="V240" s="236"/>
      <c r="W240" s="158"/>
      <c r="X240" s="88"/>
      <c r="Y240" s="86"/>
      <c r="Z240" s="86"/>
      <c r="AA240" s="119"/>
      <c r="AB240" s="88"/>
      <c r="AC240" s="87"/>
      <c r="AD240" s="156"/>
      <c r="AE240" s="159"/>
      <c r="AF240" s="89"/>
      <c r="AG240" s="160"/>
      <c r="AH240" s="90"/>
      <c r="AI240" s="160"/>
      <c r="AJ240" s="161"/>
      <c r="AK240" s="153"/>
      <c r="AL240" s="90"/>
      <c r="AM240" s="153"/>
      <c r="AN240" s="90"/>
      <c r="AO240" s="93"/>
      <c r="AP240" s="162"/>
      <c r="AQ240" s="88"/>
      <c r="AR240" s="86"/>
      <c r="AS240" s="154"/>
      <c r="AT240" s="86"/>
      <c r="AU240" s="86"/>
      <c r="AV240" s="86"/>
      <c r="AW240" s="52"/>
    </row>
    <row r="241" spans="1:49" s="53" customFormat="1" ht="12.75">
      <c r="A241" s="123"/>
      <c r="B241" s="151"/>
      <c r="C241" s="240"/>
      <c r="D241" s="152"/>
      <c r="E241" s="87"/>
      <c r="F241" s="153"/>
      <c r="G241" s="86"/>
      <c r="H241" s="155"/>
      <c r="I241" s="86"/>
      <c r="J241" s="86"/>
      <c r="K241" s="87"/>
      <c r="L241" s="156"/>
      <c r="M241" s="87"/>
      <c r="N241" s="91"/>
      <c r="O241" s="86"/>
      <c r="P241" s="157"/>
      <c r="Q241" s="89"/>
      <c r="R241" s="92"/>
      <c r="S241" s="88"/>
      <c r="T241" s="234"/>
      <c r="U241" s="235"/>
      <c r="V241" s="236"/>
      <c r="W241" s="158"/>
      <c r="X241" s="88"/>
      <c r="Y241" s="86"/>
      <c r="Z241" s="86"/>
      <c r="AA241" s="119"/>
      <c r="AB241" s="88"/>
      <c r="AC241" s="87"/>
      <c r="AD241" s="156"/>
      <c r="AE241" s="159"/>
      <c r="AF241" s="89"/>
      <c r="AG241" s="160"/>
      <c r="AH241" s="90"/>
      <c r="AI241" s="160"/>
      <c r="AJ241" s="161"/>
      <c r="AK241" s="153"/>
      <c r="AL241" s="90"/>
      <c r="AM241" s="153"/>
      <c r="AN241" s="90"/>
      <c r="AO241" s="93"/>
      <c r="AP241" s="162"/>
      <c r="AQ241" s="88"/>
      <c r="AR241" s="86"/>
      <c r="AS241" s="154"/>
      <c r="AT241" s="86"/>
      <c r="AU241" s="86"/>
      <c r="AV241" s="86"/>
      <c r="AW241" s="52"/>
    </row>
    <row r="242" spans="1:49" s="53" customFormat="1" ht="12.75">
      <c r="A242" s="123"/>
      <c r="B242" s="151"/>
      <c r="C242" s="240"/>
      <c r="D242" s="152"/>
      <c r="E242" s="87"/>
      <c r="F242" s="153"/>
      <c r="G242" s="86"/>
      <c r="H242" s="155"/>
      <c r="I242" s="86"/>
      <c r="J242" s="86"/>
      <c r="K242" s="87"/>
      <c r="L242" s="156"/>
      <c r="M242" s="87"/>
      <c r="N242" s="91"/>
      <c r="O242" s="86"/>
      <c r="P242" s="157"/>
      <c r="Q242" s="89"/>
      <c r="R242" s="92"/>
      <c r="S242" s="88"/>
      <c r="T242" s="234"/>
      <c r="U242" s="235"/>
      <c r="V242" s="236"/>
      <c r="W242" s="158"/>
      <c r="X242" s="88"/>
      <c r="Y242" s="86"/>
      <c r="Z242" s="86"/>
      <c r="AA242" s="119"/>
      <c r="AB242" s="88"/>
      <c r="AC242" s="87"/>
      <c r="AD242" s="156"/>
      <c r="AE242" s="159"/>
      <c r="AF242" s="89"/>
      <c r="AG242" s="160"/>
      <c r="AH242" s="90"/>
      <c r="AI242" s="160"/>
      <c r="AJ242" s="161"/>
      <c r="AK242" s="153"/>
      <c r="AL242" s="90"/>
      <c r="AM242" s="153"/>
      <c r="AN242" s="90"/>
      <c r="AO242" s="93"/>
      <c r="AP242" s="162"/>
      <c r="AQ242" s="88"/>
      <c r="AR242" s="86"/>
      <c r="AS242" s="154"/>
      <c r="AT242" s="86"/>
      <c r="AU242" s="86"/>
      <c r="AV242" s="86"/>
      <c r="AW242" s="52"/>
    </row>
    <row r="243" spans="1:49" s="53" customFormat="1" ht="12.75">
      <c r="A243" s="123"/>
      <c r="B243" s="151"/>
      <c r="C243" s="240"/>
      <c r="D243" s="152"/>
      <c r="E243" s="87"/>
      <c r="F243" s="153"/>
      <c r="G243" s="86"/>
      <c r="H243" s="155"/>
      <c r="I243" s="86"/>
      <c r="J243" s="86"/>
      <c r="K243" s="87"/>
      <c r="L243" s="156"/>
      <c r="M243" s="87"/>
      <c r="N243" s="91"/>
      <c r="O243" s="86"/>
      <c r="P243" s="157"/>
      <c r="Q243" s="89"/>
      <c r="R243" s="92"/>
      <c r="S243" s="88"/>
      <c r="T243" s="234"/>
      <c r="U243" s="235"/>
      <c r="V243" s="236"/>
      <c r="W243" s="158"/>
      <c r="X243" s="88"/>
      <c r="Y243" s="86"/>
      <c r="Z243" s="86"/>
      <c r="AA243" s="119"/>
      <c r="AB243" s="88"/>
      <c r="AC243" s="87"/>
      <c r="AD243" s="156"/>
      <c r="AE243" s="159"/>
      <c r="AF243" s="89"/>
      <c r="AG243" s="160"/>
      <c r="AH243" s="90"/>
      <c r="AI243" s="160"/>
      <c r="AJ243" s="161"/>
      <c r="AK243" s="153"/>
      <c r="AL243" s="90"/>
      <c r="AM243" s="153"/>
      <c r="AN243" s="90"/>
      <c r="AO243" s="93"/>
      <c r="AP243" s="162"/>
      <c r="AQ243" s="88"/>
      <c r="AR243" s="86"/>
      <c r="AS243" s="154"/>
      <c r="AT243" s="86"/>
      <c r="AU243" s="86"/>
      <c r="AV243" s="86"/>
      <c r="AW243" s="52"/>
    </row>
    <row r="244" spans="1:49" s="53" customFormat="1" ht="12.75">
      <c r="A244" s="123"/>
      <c r="B244" s="151"/>
      <c r="C244" s="240"/>
      <c r="D244" s="152"/>
      <c r="E244" s="87"/>
      <c r="F244" s="153"/>
      <c r="G244" s="86"/>
      <c r="H244" s="155"/>
      <c r="I244" s="86"/>
      <c r="J244" s="86"/>
      <c r="K244" s="87"/>
      <c r="L244" s="156"/>
      <c r="M244" s="87"/>
      <c r="N244" s="91"/>
      <c r="O244" s="86"/>
      <c r="P244" s="157"/>
      <c r="Q244" s="89"/>
      <c r="R244" s="92"/>
      <c r="S244" s="88"/>
      <c r="T244" s="234"/>
      <c r="U244" s="235"/>
      <c r="V244" s="236"/>
      <c r="W244" s="158"/>
      <c r="X244" s="88"/>
      <c r="Y244" s="86"/>
      <c r="Z244" s="86"/>
      <c r="AA244" s="119"/>
      <c r="AB244" s="88"/>
      <c r="AC244" s="87"/>
      <c r="AD244" s="156"/>
      <c r="AE244" s="159"/>
      <c r="AF244" s="89"/>
      <c r="AG244" s="160"/>
      <c r="AH244" s="90"/>
      <c r="AI244" s="160"/>
      <c r="AJ244" s="161"/>
      <c r="AK244" s="153"/>
      <c r="AL244" s="90"/>
      <c r="AM244" s="153"/>
      <c r="AN244" s="90"/>
      <c r="AO244" s="93"/>
      <c r="AP244" s="162"/>
      <c r="AQ244" s="88"/>
      <c r="AR244" s="86"/>
      <c r="AS244" s="154"/>
      <c r="AT244" s="86"/>
      <c r="AU244" s="86"/>
      <c r="AV244" s="86"/>
      <c r="AW244" s="52"/>
    </row>
    <row r="245" spans="1:49" s="53" customFormat="1" ht="12.75">
      <c r="A245" s="123"/>
      <c r="B245" s="151"/>
      <c r="C245" s="240"/>
      <c r="D245" s="152"/>
      <c r="E245" s="87"/>
      <c r="F245" s="153"/>
      <c r="G245" s="86"/>
      <c r="H245" s="155"/>
      <c r="I245" s="86"/>
      <c r="J245" s="86"/>
      <c r="K245" s="87"/>
      <c r="L245" s="156"/>
      <c r="M245" s="87"/>
      <c r="N245" s="91"/>
      <c r="O245" s="86"/>
      <c r="P245" s="157"/>
      <c r="Q245" s="89"/>
      <c r="R245" s="92"/>
      <c r="S245" s="88"/>
      <c r="T245" s="234"/>
      <c r="U245" s="235"/>
      <c r="V245" s="236"/>
      <c r="W245" s="158"/>
      <c r="X245" s="88"/>
      <c r="Y245" s="86"/>
      <c r="Z245" s="86"/>
      <c r="AA245" s="119"/>
      <c r="AB245" s="88"/>
      <c r="AC245" s="87"/>
      <c r="AD245" s="156"/>
      <c r="AE245" s="159"/>
      <c r="AF245" s="89"/>
      <c r="AG245" s="160"/>
      <c r="AH245" s="90"/>
      <c r="AI245" s="160"/>
      <c r="AJ245" s="161"/>
      <c r="AK245" s="153"/>
      <c r="AL245" s="90"/>
      <c r="AM245" s="153"/>
      <c r="AN245" s="90"/>
      <c r="AO245" s="93"/>
      <c r="AP245" s="162"/>
      <c r="AQ245" s="88"/>
      <c r="AR245" s="86"/>
      <c r="AS245" s="154"/>
      <c r="AT245" s="86"/>
      <c r="AU245" s="86"/>
      <c r="AV245" s="86"/>
      <c r="AW245" s="52"/>
    </row>
    <row r="246" spans="1:49" s="53" customFormat="1" ht="12.75">
      <c r="A246" s="123"/>
      <c r="B246" s="151"/>
      <c r="C246" s="240"/>
      <c r="D246" s="152"/>
      <c r="E246" s="87"/>
      <c r="F246" s="153"/>
      <c r="G246" s="86"/>
      <c r="H246" s="155"/>
      <c r="I246" s="86"/>
      <c r="J246" s="86"/>
      <c r="K246" s="87"/>
      <c r="L246" s="156"/>
      <c r="M246" s="87"/>
      <c r="N246" s="91"/>
      <c r="O246" s="86"/>
      <c r="P246" s="157"/>
      <c r="Q246" s="89"/>
      <c r="R246" s="92"/>
      <c r="S246" s="88"/>
      <c r="T246" s="234"/>
      <c r="U246" s="235"/>
      <c r="V246" s="236"/>
      <c r="W246" s="158"/>
      <c r="X246" s="88"/>
      <c r="Y246" s="86"/>
      <c r="Z246" s="86"/>
      <c r="AA246" s="119"/>
      <c r="AB246" s="88"/>
      <c r="AC246" s="87"/>
      <c r="AD246" s="156"/>
      <c r="AE246" s="159"/>
      <c r="AF246" s="89"/>
      <c r="AG246" s="160"/>
      <c r="AH246" s="90"/>
      <c r="AI246" s="160"/>
      <c r="AJ246" s="161"/>
      <c r="AK246" s="153"/>
      <c r="AL246" s="90"/>
      <c r="AM246" s="153"/>
      <c r="AN246" s="90"/>
      <c r="AO246" s="93"/>
      <c r="AP246" s="162"/>
      <c r="AQ246" s="88"/>
      <c r="AR246" s="86"/>
      <c r="AS246" s="154"/>
      <c r="AT246" s="86"/>
      <c r="AU246" s="86"/>
      <c r="AV246" s="86"/>
      <c r="AW246" s="52"/>
    </row>
    <row r="247" spans="1:49" s="53" customFormat="1" ht="12.75">
      <c r="A247" s="123"/>
      <c r="B247" s="151"/>
      <c r="C247" s="240"/>
      <c r="D247" s="152"/>
      <c r="E247" s="87"/>
      <c r="F247" s="153"/>
      <c r="G247" s="86"/>
      <c r="H247" s="155"/>
      <c r="I247" s="86"/>
      <c r="J247" s="86"/>
      <c r="K247" s="87"/>
      <c r="L247" s="156"/>
      <c r="M247" s="87"/>
      <c r="N247" s="91"/>
      <c r="O247" s="86"/>
      <c r="P247" s="157"/>
      <c r="Q247" s="89"/>
      <c r="R247" s="92"/>
      <c r="S247" s="88"/>
      <c r="T247" s="234"/>
      <c r="U247" s="235"/>
      <c r="V247" s="236"/>
      <c r="W247" s="158"/>
      <c r="X247" s="88"/>
      <c r="Y247" s="86"/>
      <c r="Z247" s="86"/>
      <c r="AA247" s="119"/>
      <c r="AB247" s="88"/>
      <c r="AC247" s="87"/>
      <c r="AD247" s="156"/>
      <c r="AE247" s="159"/>
      <c r="AF247" s="89"/>
      <c r="AG247" s="160"/>
      <c r="AH247" s="90"/>
      <c r="AI247" s="160"/>
      <c r="AJ247" s="161"/>
      <c r="AK247" s="153"/>
      <c r="AL247" s="90"/>
      <c r="AM247" s="153"/>
      <c r="AN247" s="90"/>
      <c r="AO247" s="93"/>
      <c r="AP247" s="162"/>
      <c r="AQ247" s="88"/>
      <c r="AR247" s="86"/>
      <c r="AS247" s="154"/>
      <c r="AT247" s="86"/>
      <c r="AU247" s="86"/>
      <c r="AV247" s="86"/>
      <c r="AW247" s="52"/>
    </row>
    <row r="248" spans="1:49" s="53" customFormat="1" ht="12.75">
      <c r="A248" s="123"/>
      <c r="B248" s="151"/>
      <c r="C248" s="240"/>
      <c r="D248" s="152"/>
      <c r="E248" s="87"/>
      <c r="F248" s="153"/>
      <c r="G248" s="86"/>
      <c r="H248" s="155"/>
      <c r="I248" s="86"/>
      <c r="J248" s="86"/>
      <c r="K248" s="87"/>
      <c r="L248" s="156"/>
      <c r="M248" s="87"/>
      <c r="N248" s="91"/>
      <c r="O248" s="86"/>
      <c r="P248" s="157"/>
      <c r="Q248" s="89"/>
      <c r="R248" s="92"/>
      <c r="S248" s="88"/>
      <c r="T248" s="234"/>
      <c r="U248" s="235"/>
      <c r="V248" s="236"/>
      <c r="W248" s="158"/>
      <c r="X248" s="88"/>
      <c r="Y248" s="86"/>
      <c r="Z248" s="86"/>
      <c r="AA248" s="119"/>
      <c r="AB248" s="88"/>
      <c r="AC248" s="87"/>
      <c r="AD248" s="156"/>
      <c r="AE248" s="159"/>
      <c r="AF248" s="89"/>
      <c r="AG248" s="160"/>
      <c r="AH248" s="90"/>
      <c r="AI248" s="160"/>
      <c r="AJ248" s="161"/>
      <c r="AK248" s="153"/>
      <c r="AL248" s="90"/>
      <c r="AM248" s="153"/>
      <c r="AN248" s="90"/>
      <c r="AO248" s="93"/>
      <c r="AP248" s="162"/>
      <c r="AQ248" s="88"/>
      <c r="AR248" s="86"/>
      <c r="AS248" s="154"/>
      <c r="AT248" s="86"/>
      <c r="AU248" s="86"/>
      <c r="AV248" s="86"/>
      <c r="AW248" s="52"/>
    </row>
    <row r="249" spans="1:49" s="53" customFormat="1" ht="12.75">
      <c r="A249" s="123"/>
      <c r="B249" s="151"/>
      <c r="C249" s="240"/>
      <c r="D249" s="152"/>
      <c r="E249" s="87"/>
      <c r="F249" s="153"/>
      <c r="G249" s="86"/>
      <c r="H249" s="155"/>
      <c r="I249" s="86"/>
      <c r="J249" s="86"/>
      <c r="K249" s="87"/>
      <c r="L249" s="156"/>
      <c r="M249" s="87"/>
      <c r="N249" s="91"/>
      <c r="O249" s="86"/>
      <c r="P249" s="157"/>
      <c r="Q249" s="89"/>
      <c r="R249" s="92"/>
      <c r="S249" s="88"/>
      <c r="T249" s="234"/>
      <c r="U249" s="235"/>
      <c r="V249" s="236"/>
      <c r="W249" s="158"/>
      <c r="X249" s="88"/>
      <c r="Y249" s="86"/>
      <c r="Z249" s="86"/>
      <c r="AA249" s="119"/>
      <c r="AB249" s="88"/>
      <c r="AC249" s="87"/>
      <c r="AD249" s="156"/>
      <c r="AE249" s="159"/>
      <c r="AF249" s="89"/>
      <c r="AG249" s="160"/>
      <c r="AH249" s="90"/>
      <c r="AI249" s="160"/>
      <c r="AJ249" s="161"/>
      <c r="AK249" s="153"/>
      <c r="AL249" s="90"/>
      <c r="AM249" s="153"/>
      <c r="AN249" s="90"/>
      <c r="AO249" s="93"/>
      <c r="AP249" s="162"/>
      <c r="AQ249" s="88"/>
      <c r="AR249" s="86"/>
      <c r="AS249" s="154"/>
      <c r="AT249" s="86"/>
      <c r="AU249" s="86"/>
      <c r="AV249" s="86"/>
      <c r="AW249" s="52"/>
    </row>
    <row r="250" spans="1:49" s="53" customFormat="1" ht="12.75">
      <c r="A250" s="123"/>
      <c r="B250" s="151"/>
      <c r="C250" s="240"/>
      <c r="D250" s="152"/>
      <c r="E250" s="87"/>
      <c r="F250" s="153"/>
      <c r="G250" s="86"/>
      <c r="H250" s="155"/>
      <c r="I250" s="86"/>
      <c r="J250" s="86"/>
      <c r="K250" s="87"/>
      <c r="L250" s="156"/>
      <c r="M250" s="87"/>
      <c r="N250" s="91"/>
      <c r="O250" s="86"/>
      <c r="P250" s="157"/>
      <c r="Q250" s="89"/>
      <c r="R250" s="92"/>
      <c r="S250" s="88"/>
      <c r="T250" s="234"/>
      <c r="U250" s="235"/>
      <c r="V250" s="236"/>
      <c r="W250" s="158"/>
      <c r="X250" s="88"/>
      <c r="Y250" s="86"/>
      <c r="Z250" s="86"/>
      <c r="AA250" s="119"/>
      <c r="AB250" s="88"/>
      <c r="AC250" s="87"/>
      <c r="AD250" s="156"/>
      <c r="AE250" s="159"/>
      <c r="AF250" s="89"/>
      <c r="AG250" s="160"/>
      <c r="AH250" s="90"/>
      <c r="AI250" s="160"/>
      <c r="AJ250" s="161"/>
      <c r="AK250" s="153"/>
      <c r="AL250" s="90"/>
      <c r="AM250" s="153"/>
      <c r="AN250" s="90"/>
      <c r="AO250" s="93"/>
      <c r="AP250" s="162"/>
      <c r="AQ250" s="88"/>
      <c r="AR250" s="86"/>
      <c r="AS250" s="154"/>
      <c r="AT250" s="86"/>
      <c r="AU250" s="86"/>
      <c r="AV250" s="86"/>
      <c r="AW250" s="52"/>
    </row>
    <row r="251" spans="1:49" s="53" customFormat="1" ht="12.75">
      <c r="A251" s="123"/>
      <c r="B251" s="151"/>
      <c r="C251" s="240"/>
      <c r="D251" s="152"/>
      <c r="E251" s="87"/>
      <c r="F251" s="153"/>
      <c r="G251" s="86"/>
      <c r="H251" s="155"/>
      <c r="I251" s="86"/>
      <c r="J251" s="86"/>
      <c r="K251" s="87"/>
      <c r="L251" s="156"/>
      <c r="M251" s="87"/>
      <c r="N251" s="91"/>
      <c r="O251" s="86"/>
      <c r="P251" s="157"/>
      <c r="Q251" s="89"/>
      <c r="R251" s="92"/>
      <c r="S251" s="88"/>
      <c r="T251" s="234"/>
      <c r="U251" s="235"/>
      <c r="V251" s="236"/>
      <c r="W251" s="158"/>
      <c r="X251" s="88"/>
      <c r="Y251" s="86"/>
      <c r="Z251" s="86"/>
      <c r="AA251" s="119"/>
      <c r="AB251" s="88"/>
      <c r="AC251" s="87"/>
      <c r="AD251" s="156"/>
      <c r="AE251" s="159"/>
      <c r="AF251" s="89"/>
      <c r="AG251" s="160"/>
      <c r="AH251" s="90"/>
      <c r="AI251" s="160"/>
      <c r="AJ251" s="161"/>
      <c r="AK251" s="153"/>
      <c r="AL251" s="90"/>
      <c r="AM251" s="153"/>
      <c r="AN251" s="90"/>
      <c r="AO251" s="93"/>
      <c r="AP251" s="162"/>
      <c r="AQ251" s="88"/>
      <c r="AR251" s="86"/>
      <c r="AS251" s="154"/>
      <c r="AT251" s="86"/>
      <c r="AU251" s="86"/>
      <c r="AV251" s="86"/>
      <c r="AW251" s="52"/>
    </row>
    <row r="252" spans="1:49" s="53" customFormat="1" ht="12.75">
      <c r="A252" s="123"/>
      <c r="B252" s="151"/>
      <c r="C252" s="240"/>
      <c r="D252" s="152"/>
      <c r="E252" s="87"/>
      <c r="F252" s="153"/>
      <c r="G252" s="86"/>
      <c r="H252" s="155"/>
      <c r="I252" s="86"/>
      <c r="J252" s="86"/>
      <c r="K252" s="87"/>
      <c r="L252" s="156"/>
      <c r="M252" s="87"/>
      <c r="N252" s="91"/>
      <c r="O252" s="86"/>
      <c r="P252" s="157"/>
      <c r="Q252" s="89"/>
      <c r="R252" s="92"/>
      <c r="S252" s="88"/>
      <c r="T252" s="234"/>
      <c r="U252" s="235"/>
      <c r="V252" s="236"/>
      <c r="W252" s="158"/>
      <c r="X252" s="88"/>
      <c r="Y252" s="86"/>
      <c r="Z252" s="86"/>
      <c r="AA252" s="119"/>
      <c r="AB252" s="88"/>
      <c r="AC252" s="87"/>
      <c r="AD252" s="156"/>
      <c r="AE252" s="159"/>
      <c r="AF252" s="89"/>
      <c r="AG252" s="160"/>
      <c r="AH252" s="90"/>
      <c r="AI252" s="160"/>
      <c r="AJ252" s="161"/>
      <c r="AK252" s="153"/>
      <c r="AL252" s="90"/>
      <c r="AM252" s="153"/>
      <c r="AN252" s="90"/>
      <c r="AO252" s="93"/>
      <c r="AP252" s="162"/>
      <c r="AQ252" s="88"/>
      <c r="AR252" s="86"/>
      <c r="AS252" s="154"/>
      <c r="AT252" s="86"/>
      <c r="AU252" s="86"/>
      <c r="AV252" s="86"/>
      <c r="AW252" s="52"/>
    </row>
    <row r="253" spans="1:49" s="53" customFormat="1" ht="12.75">
      <c r="A253" s="123"/>
      <c r="B253" s="151"/>
      <c r="C253" s="240"/>
      <c r="D253" s="152"/>
      <c r="E253" s="87"/>
      <c r="F253" s="153"/>
      <c r="G253" s="86"/>
      <c r="H253" s="155"/>
      <c r="I253" s="86"/>
      <c r="J253" s="86"/>
      <c r="K253" s="87"/>
      <c r="L253" s="156"/>
      <c r="M253" s="87"/>
      <c r="N253" s="91"/>
      <c r="O253" s="86"/>
      <c r="P253" s="157"/>
      <c r="Q253" s="89"/>
      <c r="R253" s="92"/>
      <c r="S253" s="88"/>
      <c r="T253" s="234"/>
      <c r="U253" s="235"/>
      <c r="V253" s="236"/>
      <c r="W253" s="158"/>
      <c r="X253" s="88"/>
      <c r="Y253" s="86"/>
      <c r="Z253" s="86"/>
      <c r="AA253" s="119"/>
      <c r="AB253" s="88"/>
      <c r="AC253" s="87"/>
      <c r="AD253" s="156"/>
      <c r="AE253" s="159"/>
      <c r="AF253" s="89"/>
      <c r="AG253" s="160"/>
      <c r="AH253" s="90"/>
      <c r="AI253" s="160"/>
      <c r="AJ253" s="161"/>
      <c r="AK253" s="153"/>
      <c r="AL253" s="90"/>
      <c r="AM253" s="153"/>
      <c r="AN253" s="90"/>
      <c r="AO253" s="93"/>
      <c r="AP253" s="162"/>
      <c r="AQ253" s="88"/>
      <c r="AR253" s="86"/>
      <c r="AS253" s="154"/>
      <c r="AT253" s="86"/>
      <c r="AU253" s="86"/>
      <c r="AV253" s="86"/>
      <c r="AW253" s="52"/>
    </row>
    <row r="254" spans="1:49" s="53" customFormat="1" ht="12.75">
      <c r="A254" s="123"/>
      <c r="B254" s="151"/>
      <c r="C254" s="240"/>
      <c r="D254" s="152"/>
      <c r="E254" s="87"/>
      <c r="F254" s="153"/>
      <c r="G254" s="86"/>
      <c r="H254" s="155"/>
      <c r="I254" s="86"/>
      <c r="J254" s="86"/>
      <c r="K254" s="87"/>
      <c r="L254" s="156"/>
      <c r="M254" s="87"/>
      <c r="N254" s="91"/>
      <c r="O254" s="86"/>
      <c r="P254" s="157"/>
      <c r="Q254" s="89"/>
      <c r="R254" s="92"/>
      <c r="S254" s="88"/>
      <c r="T254" s="234"/>
      <c r="U254" s="235"/>
      <c r="V254" s="236"/>
      <c r="W254" s="158"/>
      <c r="X254" s="88"/>
      <c r="Y254" s="86"/>
      <c r="Z254" s="86"/>
      <c r="AA254" s="119"/>
      <c r="AB254" s="88"/>
      <c r="AC254" s="87"/>
      <c r="AD254" s="156"/>
      <c r="AE254" s="159"/>
      <c r="AF254" s="89"/>
      <c r="AG254" s="160"/>
      <c r="AH254" s="90"/>
      <c r="AI254" s="160"/>
      <c r="AJ254" s="161"/>
      <c r="AK254" s="153"/>
      <c r="AL254" s="90"/>
      <c r="AM254" s="153"/>
      <c r="AN254" s="90"/>
      <c r="AO254" s="93"/>
      <c r="AP254" s="162"/>
      <c r="AQ254" s="88"/>
      <c r="AR254" s="86"/>
      <c r="AS254" s="154"/>
      <c r="AT254" s="86"/>
      <c r="AU254" s="86"/>
      <c r="AV254" s="86"/>
      <c r="AW254" s="52"/>
    </row>
    <row r="255" spans="1:49" s="53" customFormat="1" ht="12.75">
      <c r="A255" s="123"/>
      <c r="B255" s="151"/>
      <c r="C255" s="240"/>
      <c r="D255" s="152"/>
      <c r="E255" s="87"/>
      <c r="F255" s="153"/>
      <c r="G255" s="86"/>
      <c r="H255" s="155"/>
      <c r="I255" s="86"/>
      <c r="J255" s="86"/>
      <c r="K255" s="87"/>
      <c r="L255" s="156"/>
      <c r="M255" s="87"/>
      <c r="N255" s="91"/>
      <c r="O255" s="86"/>
      <c r="P255" s="157"/>
      <c r="Q255" s="89"/>
      <c r="R255" s="92"/>
      <c r="S255" s="88"/>
      <c r="T255" s="234"/>
      <c r="U255" s="235"/>
      <c r="V255" s="236"/>
      <c r="W255" s="158"/>
      <c r="X255" s="88"/>
      <c r="Y255" s="86"/>
      <c r="Z255" s="86"/>
      <c r="AA255" s="119"/>
      <c r="AB255" s="88"/>
      <c r="AC255" s="87"/>
      <c r="AD255" s="156"/>
      <c r="AE255" s="159"/>
      <c r="AF255" s="89"/>
      <c r="AG255" s="160"/>
      <c r="AH255" s="90"/>
      <c r="AI255" s="160"/>
      <c r="AJ255" s="161"/>
      <c r="AK255" s="153"/>
      <c r="AL255" s="90"/>
      <c r="AM255" s="153"/>
      <c r="AN255" s="90"/>
      <c r="AO255" s="93"/>
      <c r="AP255" s="162"/>
      <c r="AQ255" s="88"/>
      <c r="AR255" s="86"/>
      <c r="AS255" s="154"/>
      <c r="AT255" s="86"/>
      <c r="AU255" s="86"/>
      <c r="AV255" s="86"/>
      <c r="AW255" s="52"/>
    </row>
    <row r="256" spans="1:49" s="53" customFormat="1" ht="12.75">
      <c r="A256" s="123"/>
      <c r="B256" s="151"/>
      <c r="C256" s="240"/>
      <c r="D256" s="152"/>
      <c r="E256" s="87"/>
      <c r="F256" s="153"/>
      <c r="G256" s="86"/>
      <c r="H256" s="155"/>
      <c r="I256" s="86"/>
      <c r="J256" s="86"/>
      <c r="K256" s="87"/>
      <c r="L256" s="156"/>
      <c r="M256" s="87"/>
      <c r="N256" s="91"/>
      <c r="O256" s="86"/>
      <c r="P256" s="157"/>
      <c r="Q256" s="89"/>
      <c r="R256" s="92"/>
      <c r="S256" s="88"/>
      <c r="T256" s="234"/>
      <c r="U256" s="235"/>
      <c r="V256" s="236"/>
      <c r="W256" s="158"/>
      <c r="X256" s="88"/>
      <c r="Y256" s="86"/>
      <c r="Z256" s="86"/>
      <c r="AA256" s="119"/>
      <c r="AB256" s="88"/>
      <c r="AC256" s="87"/>
      <c r="AD256" s="156"/>
      <c r="AE256" s="159"/>
      <c r="AF256" s="89"/>
      <c r="AG256" s="160"/>
      <c r="AH256" s="90"/>
      <c r="AI256" s="160"/>
      <c r="AJ256" s="161"/>
      <c r="AK256" s="153"/>
      <c r="AL256" s="90"/>
      <c r="AM256" s="153"/>
      <c r="AN256" s="90"/>
      <c r="AO256" s="93"/>
      <c r="AP256" s="162"/>
      <c r="AQ256" s="88"/>
      <c r="AR256" s="86"/>
      <c r="AS256" s="154"/>
      <c r="AT256" s="86"/>
      <c r="AU256" s="86"/>
      <c r="AV256" s="86"/>
      <c r="AW256" s="52"/>
    </row>
    <row r="257" spans="1:49" s="53" customFormat="1" ht="12.75">
      <c r="A257" s="123"/>
      <c r="B257" s="151"/>
      <c r="C257" s="240"/>
      <c r="D257" s="152"/>
      <c r="E257" s="87"/>
      <c r="F257" s="153"/>
      <c r="G257" s="86"/>
      <c r="H257" s="155"/>
      <c r="I257" s="86"/>
      <c r="J257" s="86"/>
      <c r="K257" s="87"/>
      <c r="L257" s="156"/>
      <c r="M257" s="87"/>
      <c r="N257" s="91"/>
      <c r="O257" s="86"/>
      <c r="P257" s="157"/>
      <c r="Q257" s="89"/>
      <c r="R257" s="92"/>
      <c r="S257" s="88"/>
      <c r="T257" s="234"/>
      <c r="U257" s="235"/>
      <c r="V257" s="236"/>
      <c r="W257" s="158"/>
      <c r="X257" s="88"/>
      <c r="Y257" s="86"/>
      <c r="Z257" s="86"/>
      <c r="AA257" s="119"/>
      <c r="AB257" s="88"/>
      <c r="AC257" s="87"/>
      <c r="AD257" s="156"/>
      <c r="AE257" s="159"/>
      <c r="AF257" s="89"/>
      <c r="AG257" s="160"/>
      <c r="AH257" s="90"/>
      <c r="AI257" s="160"/>
      <c r="AJ257" s="161"/>
      <c r="AK257" s="153"/>
      <c r="AL257" s="90"/>
      <c r="AM257" s="153"/>
      <c r="AN257" s="90"/>
      <c r="AO257" s="93"/>
      <c r="AP257" s="162"/>
      <c r="AQ257" s="88"/>
      <c r="AR257" s="86"/>
      <c r="AS257" s="154"/>
      <c r="AT257" s="86"/>
      <c r="AU257" s="86"/>
      <c r="AV257" s="86"/>
      <c r="AW257" s="52"/>
    </row>
    <row r="258" spans="1:49" s="53" customFormat="1" ht="12.75">
      <c r="A258" s="123"/>
      <c r="B258" s="151"/>
      <c r="C258" s="240"/>
      <c r="D258" s="152"/>
      <c r="E258" s="87"/>
      <c r="F258" s="153"/>
      <c r="G258" s="86"/>
      <c r="H258" s="155"/>
      <c r="I258" s="86"/>
      <c r="J258" s="86"/>
      <c r="K258" s="87"/>
      <c r="L258" s="156"/>
      <c r="M258" s="87"/>
      <c r="N258" s="91"/>
      <c r="O258" s="86"/>
      <c r="P258" s="157"/>
      <c r="Q258" s="89"/>
      <c r="R258" s="92"/>
      <c r="S258" s="88"/>
      <c r="T258" s="234"/>
      <c r="U258" s="235"/>
      <c r="V258" s="236"/>
      <c r="W258" s="158"/>
      <c r="X258" s="88"/>
      <c r="Y258" s="86"/>
      <c r="Z258" s="86"/>
      <c r="AA258" s="119"/>
      <c r="AB258" s="88"/>
      <c r="AC258" s="87"/>
      <c r="AD258" s="156"/>
      <c r="AE258" s="159"/>
      <c r="AF258" s="89"/>
      <c r="AG258" s="160"/>
      <c r="AH258" s="90"/>
      <c r="AI258" s="160"/>
      <c r="AJ258" s="161"/>
      <c r="AK258" s="153"/>
      <c r="AL258" s="90"/>
      <c r="AM258" s="153"/>
      <c r="AN258" s="90"/>
      <c r="AO258" s="93"/>
      <c r="AP258" s="162"/>
      <c r="AQ258" s="88"/>
      <c r="AR258" s="86"/>
      <c r="AS258" s="154"/>
      <c r="AT258" s="86"/>
      <c r="AU258" s="86"/>
      <c r="AV258" s="86"/>
      <c r="AW258" s="52"/>
    </row>
    <row r="259" spans="1:49" s="53" customFormat="1" ht="12.75">
      <c r="A259" s="123"/>
      <c r="B259" s="151"/>
      <c r="C259" s="240"/>
      <c r="D259" s="152"/>
      <c r="E259" s="87"/>
      <c r="F259" s="153"/>
      <c r="G259" s="86"/>
      <c r="H259" s="155"/>
      <c r="I259" s="86"/>
      <c r="J259" s="86"/>
      <c r="K259" s="87"/>
      <c r="L259" s="156"/>
      <c r="M259" s="87"/>
      <c r="N259" s="91"/>
      <c r="O259" s="86"/>
      <c r="P259" s="157"/>
      <c r="Q259" s="89"/>
      <c r="R259" s="92"/>
      <c r="S259" s="88"/>
      <c r="T259" s="234"/>
      <c r="U259" s="235"/>
      <c r="V259" s="236"/>
      <c r="W259" s="158"/>
      <c r="X259" s="88"/>
      <c r="Y259" s="86"/>
      <c r="Z259" s="86"/>
      <c r="AA259" s="119"/>
      <c r="AB259" s="88"/>
      <c r="AC259" s="87"/>
      <c r="AD259" s="156"/>
      <c r="AE259" s="159"/>
      <c r="AF259" s="89"/>
      <c r="AG259" s="160"/>
      <c r="AH259" s="90"/>
      <c r="AI259" s="160"/>
      <c r="AJ259" s="161"/>
      <c r="AK259" s="153"/>
      <c r="AL259" s="90"/>
      <c r="AM259" s="153"/>
      <c r="AN259" s="90"/>
      <c r="AO259" s="93"/>
      <c r="AP259" s="162"/>
      <c r="AQ259" s="88"/>
      <c r="AR259" s="86"/>
      <c r="AS259" s="154"/>
      <c r="AT259" s="86"/>
      <c r="AU259" s="86"/>
      <c r="AV259" s="86"/>
      <c r="AW259" s="52"/>
    </row>
    <row r="260" spans="1:49" s="53" customFormat="1" ht="12.75">
      <c r="A260" s="123"/>
      <c r="B260" s="151"/>
      <c r="C260" s="240"/>
      <c r="D260" s="152"/>
      <c r="E260" s="87"/>
      <c r="F260" s="153"/>
      <c r="G260" s="86"/>
      <c r="H260" s="155"/>
      <c r="I260" s="86"/>
      <c r="J260" s="86"/>
      <c r="K260" s="87"/>
      <c r="L260" s="156"/>
      <c r="M260" s="87"/>
      <c r="N260" s="91"/>
      <c r="O260" s="86"/>
      <c r="P260" s="157"/>
      <c r="Q260" s="89"/>
      <c r="R260" s="92"/>
      <c r="S260" s="88"/>
      <c r="T260" s="234"/>
      <c r="U260" s="235"/>
      <c r="V260" s="236"/>
      <c r="W260" s="158"/>
      <c r="X260" s="88"/>
      <c r="Y260" s="86"/>
      <c r="Z260" s="86"/>
      <c r="AA260" s="119"/>
      <c r="AB260" s="88"/>
      <c r="AC260" s="87"/>
      <c r="AD260" s="156"/>
      <c r="AE260" s="159"/>
      <c r="AF260" s="89"/>
      <c r="AG260" s="160"/>
      <c r="AH260" s="90"/>
      <c r="AI260" s="160"/>
      <c r="AJ260" s="161"/>
      <c r="AK260" s="153"/>
      <c r="AL260" s="90"/>
      <c r="AM260" s="153"/>
      <c r="AN260" s="90"/>
      <c r="AO260" s="93"/>
      <c r="AP260" s="162"/>
      <c r="AQ260" s="88"/>
      <c r="AR260" s="86"/>
      <c r="AS260" s="154"/>
      <c r="AT260" s="86"/>
      <c r="AU260" s="86"/>
      <c r="AV260" s="86"/>
      <c r="AW260" s="52"/>
    </row>
    <row r="261" spans="1:49" s="53" customFormat="1" ht="12.75">
      <c r="A261" s="123"/>
      <c r="B261" s="151"/>
      <c r="C261" s="240"/>
      <c r="D261" s="152"/>
      <c r="E261" s="87"/>
      <c r="F261" s="153"/>
      <c r="G261" s="86"/>
      <c r="H261" s="155"/>
      <c r="I261" s="86"/>
      <c r="J261" s="86"/>
      <c r="K261" s="87"/>
      <c r="L261" s="156"/>
      <c r="M261" s="87"/>
      <c r="N261" s="91"/>
      <c r="O261" s="86"/>
      <c r="P261" s="157"/>
      <c r="Q261" s="89"/>
      <c r="R261" s="92"/>
      <c r="S261" s="88"/>
      <c r="T261" s="234"/>
      <c r="U261" s="235"/>
      <c r="V261" s="236"/>
      <c r="W261" s="158"/>
      <c r="X261" s="88"/>
      <c r="Y261" s="86"/>
      <c r="Z261" s="86"/>
      <c r="AA261" s="119"/>
      <c r="AB261" s="88"/>
      <c r="AC261" s="87"/>
      <c r="AD261" s="156"/>
      <c r="AE261" s="159"/>
      <c r="AF261" s="89"/>
      <c r="AG261" s="160"/>
      <c r="AH261" s="90"/>
      <c r="AI261" s="160"/>
      <c r="AJ261" s="161"/>
      <c r="AK261" s="153"/>
      <c r="AL261" s="90"/>
      <c r="AM261" s="153"/>
      <c r="AN261" s="90"/>
      <c r="AO261" s="93"/>
      <c r="AP261" s="162"/>
      <c r="AQ261" s="88"/>
      <c r="AR261" s="86"/>
      <c r="AS261" s="154"/>
      <c r="AT261" s="86"/>
      <c r="AU261" s="86"/>
      <c r="AV261" s="86"/>
      <c r="AW261" s="52"/>
    </row>
    <row r="262" spans="1:49" s="53" customFormat="1" ht="12.75">
      <c r="A262" s="123"/>
      <c r="B262" s="151"/>
      <c r="C262" s="240"/>
      <c r="D262" s="152"/>
      <c r="E262" s="87"/>
      <c r="F262" s="153"/>
      <c r="G262" s="86"/>
      <c r="H262" s="155"/>
      <c r="I262" s="86"/>
      <c r="J262" s="86"/>
      <c r="K262" s="87"/>
      <c r="L262" s="156"/>
      <c r="M262" s="87"/>
      <c r="N262" s="91"/>
      <c r="O262" s="86"/>
      <c r="P262" s="157"/>
      <c r="Q262" s="89"/>
      <c r="R262" s="92"/>
      <c r="S262" s="88"/>
      <c r="T262" s="234"/>
      <c r="U262" s="235"/>
      <c r="V262" s="236"/>
      <c r="W262" s="158"/>
      <c r="X262" s="88"/>
      <c r="Y262" s="86"/>
      <c r="Z262" s="86"/>
      <c r="AA262" s="119"/>
      <c r="AB262" s="88"/>
      <c r="AC262" s="87"/>
      <c r="AD262" s="156"/>
      <c r="AE262" s="159"/>
      <c r="AF262" s="89"/>
      <c r="AG262" s="160"/>
      <c r="AH262" s="90"/>
      <c r="AI262" s="160"/>
      <c r="AJ262" s="161"/>
      <c r="AK262" s="153"/>
      <c r="AL262" s="90"/>
      <c r="AM262" s="153"/>
      <c r="AN262" s="90"/>
      <c r="AO262" s="93"/>
      <c r="AP262" s="162"/>
      <c r="AQ262" s="88"/>
      <c r="AR262" s="86"/>
      <c r="AS262" s="154"/>
      <c r="AT262" s="86"/>
      <c r="AU262" s="86"/>
      <c r="AV262" s="86"/>
      <c r="AW262" s="52"/>
    </row>
    <row r="263" spans="1:49" s="53" customFormat="1" ht="12.75">
      <c r="A263" s="123"/>
      <c r="B263" s="151"/>
      <c r="C263" s="240"/>
      <c r="D263" s="152"/>
      <c r="E263" s="87"/>
      <c r="F263" s="153"/>
      <c r="G263" s="86"/>
      <c r="H263" s="155"/>
      <c r="I263" s="86"/>
      <c r="J263" s="86"/>
      <c r="K263" s="87"/>
      <c r="L263" s="156"/>
      <c r="M263" s="87"/>
      <c r="N263" s="91"/>
      <c r="O263" s="86"/>
      <c r="P263" s="157"/>
      <c r="Q263" s="89"/>
      <c r="R263" s="92"/>
      <c r="S263" s="88"/>
      <c r="T263" s="234"/>
      <c r="U263" s="235"/>
      <c r="V263" s="236"/>
      <c r="W263" s="158"/>
      <c r="X263" s="88"/>
      <c r="Y263" s="86"/>
      <c r="Z263" s="86"/>
      <c r="AA263" s="119"/>
      <c r="AB263" s="88"/>
      <c r="AC263" s="87"/>
      <c r="AD263" s="156"/>
      <c r="AE263" s="159"/>
      <c r="AF263" s="89"/>
      <c r="AG263" s="160"/>
      <c r="AH263" s="90"/>
      <c r="AI263" s="160"/>
      <c r="AJ263" s="161"/>
      <c r="AK263" s="153"/>
      <c r="AL263" s="90"/>
      <c r="AM263" s="153"/>
      <c r="AN263" s="90"/>
      <c r="AO263" s="93"/>
      <c r="AP263" s="162"/>
      <c r="AQ263" s="88"/>
      <c r="AR263" s="86"/>
      <c r="AS263" s="154"/>
      <c r="AT263" s="86"/>
      <c r="AU263" s="86"/>
      <c r="AV263" s="86"/>
      <c r="AW263" s="52"/>
    </row>
    <row r="264" spans="1:48" ht="12.75">
      <c r="A264" s="124"/>
      <c r="B264" s="121"/>
      <c r="C264" s="121"/>
      <c r="D264" s="120"/>
      <c r="E264" s="120"/>
      <c r="F264" s="121"/>
      <c r="G264" s="120"/>
      <c r="H264" s="120"/>
      <c r="I264" s="120"/>
      <c r="J264" s="120"/>
      <c r="K264" s="120"/>
      <c r="L264" s="120"/>
      <c r="M264" s="120"/>
      <c r="N264" s="121"/>
      <c r="O264" s="120"/>
      <c r="P264" s="121"/>
      <c r="Q264" s="121"/>
      <c r="R264" s="121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1"/>
      <c r="AG264" s="179"/>
      <c r="AH264" s="122"/>
      <c r="AI264" s="122"/>
      <c r="AJ264" s="122"/>
      <c r="AK264" s="121"/>
      <c r="AL264" s="122"/>
      <c r="AM264" s="121"/>
      <c r="AN264" s="122"/>
      <c r="AO264" s="122"/>
      <c r="AP264" s="120"/>
      <c r="AQ264" s="120"/>
      <c r="AR264" s="120"/>
      <c r="AS264" s="120"/>
      <c r="AT264" s="120"/>
      <c r="AU264" s="120"/>
      <c r="AV264" s="120"/>
    </row>
  </sheetData>
  <sheetProtection password="C68B" sheet="1" formatCells="0" insertRows="0" deleteRows="0" sort="0" autoFilter="0" pivotTables="0"/>
  <mergeCells count="9">
    <mergeCell ref="AD2:AO2"/>
    <mergeCell ref="AP2:AV2"/>
    <mergeCell ref="B2:E2"/>
    <mergeCell ref="F2:K2"/>
    <mergeCell ref="L2:M2"/>
    <mergeCell ref="N2:R2"/>
    <mergeCell ref="S2:T2"/>
    <mergeCell ref="W2:AC2"/>
    <mergeCell ref="U2:V2"/>
  </mergeCells>
  <conditionalFormatting sqref="AN6:AN263">
    <cfRule type="expression" priority="15" dxfId="1" stopIfTrue="1">
      <formula>$AD6&lt;&gt;"na suchą masę"</formula>
    </cfRule>
  </conditionalFormatting>
  <conditionalFormatting sqref="AO6:AO263">
    <cfRule type="expression" priority="16" dxfId="1" stopIfTrue="1">
      <formula>$AD6&lt;&gt;"na masę tłuszczu"</formula>
    </cfRule>
  </conditionalFormatting>
  <conditionalFormatting sqref="AG6:AG263">
    <cfRule type="expression" priority="38" dxfId="1" stopIfTrue="1">
      <formula>$AF6="&lt; LOD"</formula>
    </cfRule>
    <cfRule type="expression" priority="39" dxfId="1" stopIfTrue="1">
      <formula>OR($AF6="jakościowy pozytywny",$AF6="jakościowy negatywny",$AE6="oznaczenie jakościowe",$AF6="nieobecne w (masa/obj. w kol. jednostki)",$AE6="badanie skriningowe")</formula>
    </cfRule>
  </conditionalFormatting>
  <conditionalFormatting sqref="AJ6:AJ263">
    <cfRule type="expression" priority="40" dxfId="1" stopIfTrue="1">
      <formula>OR($AF6="&lt; LOQ",$AF6="&lt; LOD")</formula>
    </cfRule>
    <cfRule type="expression" priority="41" dxfId="1" stopIfTrue="1">
      <formula>OR($AF6="mniej niż",$AF6="nieobecne w (masa/obj. w kol. jednostki)",$AE6="oznaczenie jakościowe",$AE6="badanie skriningowe")</formula>
    </cfRule>
    <cfRule type="expression" priority="42" dxfId="1" stopIfTrue="1">
      <formula>OR($AF6="jakościowy pozytywny",$AF6="jakościowy negatywny")</formula>
    </cfRule>
  </conditionalFormatting>
  <conditionalFormatting sqref="AL6:AM263">
    <cfRule type="expression" priority="44" dxfId="1" stopIfTrue="1">
      <formula>OR($AF6="jakościowy pozytywny",$AF6="jakościowy negatywny")</formula>
    </cfRule>
  </conditionalFormatting>
  <conditionalFormatting sqref="AI6:AI263">
    <cfRule type="expression" priority="45" dxfId="1" stopIfTrue="1">
      <formula>$A$1="MIKROBIOLOGIA"</formula>
    </cfRule>
    <cfRule type="expression" priority="46" dxfId="1" stopIfTrue="1">
      <formula>OR($AF6="jakościowy pozytywny",$AF6="jakościowy negatywny")</formula>
    </cfRule>
  </conditionalFormatting>
  <conditionalFormatting sqref="V6:V263">
    <cfRule type="expression" priority="11" dxfId="1" stopIfTrue="1">
      <formula>$U6="NIEzdyskwalifik."</formula>
    </cfRule>
  </conditionalFormatting>
  <conditionalFormatting sqref="AI5">
    <cfRule type="cellIs" priority="7" dxfId="3" operator="equal" stopIfTrue="1">
      <formula>" 31 "</formula>
    </cfRule>
  </conditionalFormatting>
  <conditionalFormatting sqref="AH5">
    <cfRule type="cellIs" priority="8" dxfId="3" operator="equal" stopIfTrue="1">
      <formula>" 30 "</formula>
    </cfRule>
  </conditionalFormatting>
  <conditionalFormatting sqref="AM5">
    <cfRule type="cellIs" priority="10" dxfId="3" operator="equal" stopIfTrue="1">
      <formula>" 35 "</formula>
    </cfRule>
  </conditionalFormatting>
  <conditionalFormatting sqref="AL5">
    <cfRule type="cellIs" priority="11" dxfId="3" operator="equal" stopIfTrue="1">
      <formula>" 34 "</formula>
    </cfRule>
  </conditionalFormatting>
  <conditionalFormatting sqref="R5">
    <cfRule type="cellIs" priority="12" dxfId="3" operator="equal" stopIfTrue="1">
      <formula>" 17 "</formula>
    </cfRule>
  </conditionalFormatting>
  <conditionalFormatting sqref="Q5">
    <cfRule type="cellIs" priority="13" dxfId="3" operator="equal" stopIfTrue="1">
      <formula>" 16 "</formula>
    </cfRule>
  </conditionalFormatting>
  <conditionalFormatting sqref="Q6:R263">
    <cfRule type="expression" priority="20" dxfId="1" stopIfTrue="1">
      <formula>$A$1="Materiały do kontaktu"</formula>
    </cfRule>
  </conditionalFormatting>
  <conditionalFormatting sqref="N5:N263">
    <cfRule type="expression" priority="23" dxfId="1" stopIfTrue="1">
      <formula>$A$1="MATERIAŁY DO KONTAKTU"</formula>
    </cfRule>
  </conditionalFormatting>
  <conditionalFormatting sqref="AD5">
    <cfRule type="expression" priority="35" dxfId="3" stopIfTrue="1">
      <formula>$A$1="Mikrobiologia"</formula>
    </cfRule>
  </conditionalFormatting>
  <conditionalFormatting sqref="AH6:AH263 AD6:AD263">
    <cfRule type="expression" priority="36" dxfId="1" stopIfTrue="1">
      <formula>$A$1="MIKROBIOLOGIA"</formula>
    </cfRule>
  </conditionalFormatting>
  <conditionalFormatting sqref="AB5">
    <cfRule type="expression" priority="2" dxfId="31" stopIfTrue="1">
      <formula>$A$1="GMO"</formula>
    </cfRule>
    <cfRule type="expression" priority="37" dxfId="2" stopIfTrue="1">
      <formula>$A$1="MIKROBIOLOGIA"</formula>
    </cfRule>
  </conditionalFormatting>
  <conditionalFormatting sqref="AN5:AO5">
    <cfRule type="expression" priority="47" dxfId="0" stopIfTrue="1">
      <formula>OR($A$1="ZANIECZYSZCZENIA",$A$1="SUBSTANCJE DODATKOWE")</formula>
    </cfRule>
  </conditionalFormatting>
  <conditionalFormatting sqref="AD6:AD263">
    <cfRule type="expression" priority="1" dxfId="19" stopIfTrue="1">
      <formula>$A$1="GMO"</formula>
    </cfRule>
  </conditionalFormatting>
  <conditionalFormatting sqref="AL5:AM263">
    <cfRule type="expression" priority="43" dxfId="3" stopIfTrue="1">
      <formula>OR($A$1="Mikrobiologia",$A$1="GMO")</formula>
    </cfRule>
  </conditionalFormatting>
  <dataValidations count="32">
    <dataValidation type="list" allowBlank="1" showInputMessage="1" showErrorMessage="1" errorTitle="Opakowanie" error="Należy wybrać wartość z listy, jeżeli żadna nie jest odpowiednia dodatkowy opis można zamieścić w ostatniej kolumnie" sqref="AP6:AP263">
      <formula1>PRODPAC_PL</formula1>
    </dataValidation>
    <dataValidation type="list" allowBlank="1" showInputMessage="1" showErrorMessage="1" errorTitle="Jednostka" error="Należy wybrać jednostkę z listy dostępnych jednostek." sqref="AK6:AK263">
      <formula1>UNIT_2</formula1>
    </dataValidation>
    <dataValidation type="list" allowBlank="1" showInputMessage="1" showErrorMessage="1" errorTitle="Akredytacja metody" error="Należy wybrać wartość z listy." sqref="AC6:AC263">
      <formula1>MDSTAT_PL</formula1>
    </dataValidation>
    <dataValidation type="list" allowBlank="1" showInputMessage="1" showErrorMessage="1" errorTitle="Wynik" error="Należy wybrać wartość z listy." sqref="AD6:AD263">
      <formula1>EXRES_PL</formula1>
    </dataValidation>
    <dataValidation type="list" allowBlank="1" showInputMessage="1" showErrorMessage="1" errorTitle="Wynik" error="Należy wprowadzić wartość z listy." sqref="AF6:AF263">
      <formula1>VALTYP_PL</formula1>
    </dataValidation>
    <dataValidation type="list" allowBlank="1" showInputMessage="1" showErrorMessage="1" errorTitle="Odzysk" error="Należy wybrać wartość z listy." sqref="AM6:AM263">
      <formula1>YESNO_PL</formula1>
    </dataValidation>
    <dataValidation type="list" allowBlank="1" showInputMessage="1" showErrorMessage="1" errorTitle="Zgodność z przepisami" error="Należy wybrać wartość z listy." sqref="U6:U263">
      <formula1>ZGODN</formula1>
    </dataValidation>
    <dataValidation type="list" allowBlank="1" showInputMessage="1" showErrorMessage="1" errorTitle="GIS - podgrupa środków spożywczy" error="Należy wybrać podgrupę z listy środków spozywczych GIS" sqref="H6:H263">
      <formula1>PODGRUPA</formula1>
    </dataValidation>
    <dataValidation type="list" allowBlank="1" showInputMessage="1" showErrorMessage="1" errorTitle="GIS - grupa środków spożywczych" error="Należy wybrać grupę z listy środków spozywczych GIS" sqref="G6:G263">
      <formula1>GIS_GRUPA_SPOZ</formula1>
    </dataValidation>
    <dataValidation allowBlank="1" showInputMessage="1" sqref="B1:D1"/>
    <dataValidation type="list" allowBlank="1" showInputMessage="1" showErrorMessage="1" promptTitle="Kierunek badań" prompt="Przed rozpoczęciem pracy należy wybrać grupę kierunków badań z listy. Każdą grupę kierunków należy rejestrować w oddzielnym pliku. Nie zalecane jest zmienianie wyboru grupy podczas wprowadzania danych. Strzałka listy rozwijalnej widoczna jest w kol. B." errorTitle="Kierunki badań" error="Aby kontynuować wybierz kierunek badań z listy. Po wprowadzeniu danych nie należy zmieniać tego pola wyboru!" sqref="A1">
      <formula1>KIERUNKI_BADAN</formula1>
    </dataValidation>
    <dataValidation type="list" allowBlank="1" showInputMessage="1" showErrorMessage="1" errorTitle="Punkt pobrania próbki" error="Należy wybrać wartość z listy, jeżeli wybrano &quot;Inny&quot; proszę uszczegółowić opisowo w sekcji &quot;Informacje uzupełniające&quot;" sqref="E6:E263">
      <formula1>SMPNT_PL</formula1>
    </dataValidation>
    <dataValidation type="list" allowBlank="1" showInputMessage="1" showErrorMessage="1" errorTitle="Jednostka" error="Należy wybrać jednostkę z listy dostępnych jednostek. Jeżeli żadna nie jest odpowiednia, należy pozostawić pole puste i wpisać odpowiednią jednostkę w sekcji &quot;Informacje uzupełniające&quot;" sqref="R6:R263">
      <formula1>UNIT_1</formula1>
    </dataValidation>
    <dataValidation type="list" allowBlank="1" showInputMessage="1" showErrorMessage="1" errorTitle="Pobranie próbki" error="Należy wybrać wartość z listy" sqref="T6:T263">
      <formula1>SAMPMD_PL</formula1>
    </dataValidation>
    <dataValidation type="list" allowBlank="1" showInputMessage="1" showErrorMessage="1" errorTitle="Pobranie próbki" error="Należy wybrać opis z dostępnej listy. Jeżeli żadna wartość nie jest odpowiednia, należy pozostawić pole puste i podać dodatkową informację w sekcji &quot;Informacje uzupełniające&quot;" sqref="S6:S263">
      <formula1>SAMP_STRAT</formula1>
    </dataValidation>
    <dataValidation type="list" allowBlank="1" showInputMessage="1" showErrorMessage="1" errorTitle="Kierunek badań" error="Należy wybrać ogólny kierunek badań z listy. Gdy badanego parametru brak jest na liście w kolumnie 21 lub 22, pole należy pozostawić puste, a nazwę parametru podać w sekcji &quot;Informacje uzupełniające&quot;" sqref="Y6:Y263">
      <formula1>PARAMETR_OGOLNY</formula1>
    </dataValidation>
    <dataValidation allowBlank="1" showInputMessage="1" showErrorMessage="1" promptTitle="Podgrupa produktów" prompt="Lista wyboru jest aktywna po wybraniu grupy produktów" sqref="H3"/>
    <dataValidation type="list" allowBlank="1" showInputMessage="1" showErrorMessage="1" errorTitle="Parametr/analit" error="Wybierz badany parametr (analit) z listy." sqref="Z6:Z263">
      <formula1>PARAMETR_SZCZEGOLOWY</formula1>
    </dataValidation>
    <dataValidation type="decimal" operator="greaterThanOrEqual" allowBlank="1" showInputMessage="1" showErrorMessage="1" errorTitle="Wynik" error="Wartość musi być liczbą (jednostki należy wpisać w dalszej kolumnie)" sqref="AG6:AG263">
      <formula1>0</formula1>
    </dataValidation>
    <dataValidation type="decimal" operator="greaterThan" allowBlank="1" showInputMessage="1" showErrorMessage="1" errorTitle="LOD" error="Wartość musi być liczbą (jednostki należy wpisać w dalszej kolumnie)" sqref="AH6:AH263">
      <formula1>0</formula1>
    </dataValidation>
    <dataValidation type="decimal" operator="greaterThan" allowBlank="1" showInputMessage="1" showErrorMessage="1" errorTitle="LOQ" error="Wartość musi być liczbą (jednostki należy wpisać w dalszej kolumnie)" sqref="AI6:AI263">
      <formula1>0</formula1>
    </dataValidation>
    <dataValidation type="decimal" operator="greaterThan" allowBlank="1" showInputMessage="1" showErrorMessage="1" errorTitle="Odzysk" error="Wartość musi być liczbą" sqref="AL6:AL263">
      <formula1>0</formula1>
    </dataValidation>
    <dataValidation type="decimal" allowBlank="1" showInputMessage="1" showErrorMessage="1" errorTitle="Zawartość wilgoci" error="Wartość musi być liczbą w zakresie 0-100" sqref="AN6:AN263">
      <formula1>0</formula1>
      <formula2>100</formula2>
    </dataValidation>
    <dataValidation type="decimal" allowBlank="1" showInputMessage="1" showErrorMessage="1" errorTitle="Zawartość tłuszczu" error="Wartość musi być liczbą w zakresie 0-100" sqref="AO6:AO263">
      <formula1>0</formula1>
      <formula2>100</formula2>
    </dataValidation>
    <dataValidation allowBlank="1" showInputMessage="1" showErrorMessage="1" promptTitle="Wartość wyniku.../Rodzaj badania" prompt="Zanieczyszczenia, dodatki, materiały do kontaktu: Pozostawienie pola pustego oznacza, że uzyskany wynik jest wartością zmierzoną (1. pozycja na liście wyboru)&#10;-----------------------------------&#10;Mikrobiologia, GMO: należy wybrać wartość z listy" sqref="AE3"/>
    <dataValidation type="whole" operator="greaterThan" allowBlank="1" showInputMessage="1" showErrorMessage="1" errorTitle="Liczba pobranych próbek" error="Liczba pobranych próbek powinna być wartością liczbową, równą conajmniej 1" sqref="P6:P263">
      <formula1>0</formula1>
    </dataValidation>
    <dataValidation type="decimal" operator="greaterThan" allowBlank="1" showInputMessage="1" showErrorMessage="1" errorTitle="Masa próbki" error="Masa powinna być wartością liczbową, jednostke należy wprowadzić w sąsiedniej kolumnie" sqref="Q6:Q263">
      <formula1>0</formula1>
    </dataValidation>
    <dataValidation type="list" allowBlank="1" showInputMessage="1" showErrorMessage="1" errorTitle="Zgodność z przepisami" error="Należy wybrać wartość z listy. Jeśli wybrano &quot;inna&quot; proszę podać dokładną informację w sekcji &quot;Informacje uzupełniające&quot;" sqref="V6:V263">
      <formula1>PRZYCZYNA_DYSKW</formula1>
    </dataValidation>
    <dataValidation type="list" allowBlank="1" showInputMessage="1" showErrorMessage="1" errorTitle="Metoda analityczna" error="Należy wprowadzić wartość z listy, w przypadku wyboru &quot;Inna&quot; dodatkowy opis należy zamieścić w kolumnie 24" sqref="AA6:AA263">
      <formula1>ANLMYD</formula1>
    </dataValidation>
    <dataValidation type="list" allowBlank="1" showInputMessage="1" showErrorMessage="1" errorTitle="Wartość wyniku" error="Należy wybrać wartość z listy lub pozostawić pole puste, w przypadku wyboru &quot;innej arbitralnie ustalonej wartości&quot; należy opisać sposób ustalenia tej wartości w sekcji &quot;Informacje uzupełniające&quot;" sqref="AE6:AE263">
      <formula1>PARTYP_PL</formula1>
    </dataValidation>
    <dataValidation allowBlank="1" showInputMessage="1" showErrorMessage="1" promptTitle="Niepewność rozszerzona" prompt="W komórce należy umieścić wartość liczbową (zgodną z jednostkami wyrażonymi w kolumnie 33) lub w jeśli jest to konieczne zakres wartości stanowiący przedział niepewności (ma zastosowanie głównie w mikrobiologii)." sqref="AJ3"/>
    <dataValidation operator="greaterThan" allowBlank="1" showInputMessage="1" showErrorMessage="1" errorTitle="Niepewność" error="Wartość musi być liczbą (jednostki należy wpisać w dalszej kolumnie)" sqref="AJ6:AJ26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3:P63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9.140625" style="31" customWidth="1"/>
    <col min="2" max="2" width="4.421875" style="31" customWidth="1"/>
    <col min="3" max="15" width="9.140625" style="31" customWidth="1"/>
    <col min="16" max="16" width="10.28125" style="31" customWidth="1"/>
    <col min="17" max="16384" width="9.140625" style="31" customWidth="1"/>
  </cols>
  <sheetData>
    <row r="3" spans="2:16" ht="18">
      <c r="B3" s="33" t="s">
        <v>634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2:16" ht="12.75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2:16" ht="36" customHeight="1" thickBot="1">
      <c r="B5" s="216" t="s">
        <v>968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</row>
    <row r="6" spans="2:16" ht="13.5" thickTop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2:16" ht="12.75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2:16" s="32" customFormat="1" ht="48" customHeight="1">
      <c r="B8" s="220" t="s">
        <v>20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3"/>
    </row>
    <row r="9" spans="2:16" s="32" customFormat="1" ht="63.75" customHeight="1">
      <c r="B9" s="221" t="s">
        <v>14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3"/>
    </row>
    <row r="10" spans="2:16" ht="15"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/>
    </row>
    <row r="11" spans="2:16" ht="15.75">
      <c r="B11" s="106" t="s">
        <v>632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2:16" ht="15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</row>
    <row r="13" spans="2:16" ht="31.5" customHeight="1">
      <c r="B13" s="112" t="s">
        <v>789</v>
      </c>
      <c r="C13" s="212" t="s">
        <v>790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3"/>
    </row>
    <row r="14" spans="2:16" ht="15">
      <c r="B14" s="96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</row>
    <row r="15" spans="2:16" ht="63.75" customHeight="1">
      <c r="B15" s="112" t="s">
        <v>791</v>
      </c>
      <c r="C15" s="212" t="s">
        <v>6</v>
      </c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3"/>
    </row>
    <row r="16" spans="2:16" ht="12.75" customHeight="1">
      <c r="B16" s="102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5"/>
    </row>
    <row r="17" spans="2:16" ht="110.25" customHeight="1">
      <c r="B17" s="112" t="s">
        <v>792</v>
      </c>
      <c r="C17" s="212" t="s">
        <v>49</v>
      </c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3"/>
    </row>
    <row r="18" spans="2:16" ht="15">
      <c r="B18" s="96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</row>
    <row r="19" spans="2:16" ht="48" customHeight="1">
      <c r="B19" s="112" t="s">
        <v>793</v>
      </c>
      <c r="C19" s="212" t="s">
        <v>794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3"/>
    </row>
    <row r="20" spans="2:16" ht="15">
      <c r="B20" s="96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1"/>
    </row>
    <row r="21" spans="2:16" ht="48" customHeight="1">
      <c r="B21" s="112" t="s">
        <v>795</v>
      </c>
      <c r="C21" s="212" t="s">
        <v>796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3"/>
    </row>
    <row r="22" spans="2:16" ht="15" customHeight="1">
      <c r="B22" s="112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5"/>
    </row>
    <row r="23" spans="2:16" ht="31.5" customHeight="1">
      <c r="B23" s="112" t="s">
        <v>824</v>
      </c>
      <c r="C23" s="212" t="s">
        <v>825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3"/>
    </row>
    <row r="24" spans="2:16" ht="15" customHeight="1">
      <c r="B24" s="112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5"/>
    </row>
    <row r="25" spans="2:16" ht="48" customHeight="1">
      <c r="B25" s="112" t="s">
        <v>990</v>
      </c>
      <c r="C25" s="212" t="s">
        <v>0</v>
      </c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3"/>
    </row>
    <row r="26" spans="2:16" ht="15" customHeight="1">
      <c r="B26" s="112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5"/>
    </row>
    <row r="27" spans="2:16" ht="15"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8"/>
    </row>
    <row r="28" spans="2:16" ht="15.75">
      <c r="B28" s="106" t="s">
        <v>633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/>
    </row>
    <row r="29" spans="2:16" ht="15.75">
      <c r="B29" s="125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8"/>
    </row>
    <row r="30" spans="2:16" ht="15.75">
      <c r="B30" s="125"/>
      <c r="C30" s="126" t="s">
        <v>832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98"/>
    </row>
    <row r="31" spans="2:16" ht="15.75">
      <c r="B31" s="99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8"/>
    </row>
    <row r="32" spans="2:16" ht="31.5" customHeight="1">
      <c r="B32" s="99"/>
      <c r="C32" s="219" t="s">
        <v>15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5"/>
    </row>
    <row r="33" spans="2:16" ht="62.25" customHeight="1">
      <c r="B33" s="99"/>
      <c r="C33" s="225" t="s">
        <v>16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8"/>
    </row>
    <row r="34" spans="2:16" ht="15.75">
      <c r="B34" s="99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</row>
    <row r="35" spans="2:16" ht="48" customHeight="1">
      <c r="B35" s="99"/>
      <c r="C35" s="219" t="s">
        <v>17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5"/>
    </row>
    <row r="36" spans="2:16" ht="15.75" customHeight="1">
      <c r="B36" s="99"/>
      <c r="C36" s="100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4"/>
    </row>
    <row r="37" spans="2:16" ht="31.5" customHeight="1">
      <c r="B37" s="99"/>
      <c r="C37" s="219" t="s">
        <v>42</v>
      </c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5"/>
    </row>
    <row r="38" spans="2:16" ht="15.75" customHeight="1">
      <c r="B38" s="99"/>
      <c r="C38" s="100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</row>
    <row r="39" spans="2:16" ht="48" customHeight="1">
      <c r="B39" s="99"/>
      <c r="C39" s="219" t="s">
        <v>18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5"/>
    </row>
    <row r="40" spans="2:16" ht="15.75" customHeight="1">
      <c r="B40" s="99"/>
      <c r="C40" s="100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2:16" ht="48" customHeight="1">
      <c r="B41" s="99"/>
      <c r="C41" s="219" t="s">
        <v>19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5"/>
    </row>
    <row r="42" spans="2:16" ht="15.75" customHeight="1">
      <c r="B42" s="99"/>
      <c r="C42" s="100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</row>
    <row r="43" spans="2:16" ht="15.75" customHeight="1">
      <c r="B43" s="99"/>
      <c r="C43" s="219" t="s">
        <v>50</v>
      </c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5"/>
    </row>
    <row r="44" spans="2:16" ht="15.75" customHeight="1">
      <c r="B44" s="99"/>
      <c r="C44" s="100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/>
    </row>
    <row r="45" spans="2:16" ht="31.5" customHeight="1">
      <c r="B45" s="99"/>
      <c r="C45" s="219" t="s">
        <v>43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5"/>
    </row>
    <row r="46" spans="2:16" ht="15.75">
      <c r="B46" s="99"/>
      <c r="C46" s="109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8"/>
    </row>
    <row r="47" spans="2:16" ht="31.5" customHeight="1">
      <c r="B47" s="99"/>
      <c r="C47" s="219" t="s">
        <v>44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5"/>
    </row>
    <row r="48" spans="2:16" ht="15.75">
      <c r="B48" s="99"/>
      <c r="C48" s="109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/>
    </row>
    <row r="49" spans="2:16" s="116" customFormat="1" ht="15.75" customHeight="1">
      <c r="B49" s="115"/>
      <c r="C49" s="219" t="s">
        <v>48</v>
      </c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5"/>
    </row>
    <row r="50" spans="2:16" ht="15.75">
      <c r="B50" s="99"/>
      <c r="C50" s="109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/>
    </row>
    <row r="51" spans="2:16" s="116" customFormat="1" ht="79.5" customHeight="1">
      <c r="B51" s="115"/>
      <c r="C51" s="219" t="s">
        <v>45</v>
      </c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5"/>
    </row>
    <row r="52" spans="2:16" ht="15.75">
      <c r="B52" s="99"/>
      <c r="C52" s="109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</row>
    <row r="53" spans="2:16" s="116" customFormat="1" ht="31.5" customHeight="1">
      <c r="B53" s="117"/>
      <c r="C53" s="219" t="s">
        <v>46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5"/>
    </row>
    <row r="54" spans="2:16" s="116" customFormat="1" ht="15" customHeight="1">
      <c r="B54" s="117"/>
      <c r="C54" s="188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1"/>
    </row>
    <row r="55" spans="2:16" ht="31.5" customHeight="1">
      <c r="B55" s="96"/>
      <c r="C55" s="214" t="s">
        <v>3</v>
      </c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5"/>
    </row>
    <row r="56" spans="2:16" ht="15"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</row>
    <row r="57" spans="2:16" ht="15.75" customHeight="1">
      <c r="B57" s="224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6"/>
    </row>
    <row r="58" spans="2:16" ht="15.75">
      <c r="B58" s="106" t="s">
        <v>52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8"/>
    </row>
    <row r="59" spans="2:16" ht="15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8"/>
    </row>
    <row r="60" spans="2:16" s="118" customFormat="1" ht="31.5" customHeight="1">
      <c r="B60" s="102"/>
      <c r="C60" s="214" t="s">
        <v>51</v>
      </c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5"/>
    </row>
    <row r="61" spans="2:16" s="118" customFormat="1" ht="15.75" customHeight="1">
      <c r="B61" s="102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1"/>
    </row>
    <row r="62" spans="2:16" ht="31.5" customHeight="1">
      <c r="B62" s="96"/>
      <c r="C62" s="214" t="s">
        <v>47</v>
      </c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5"/>
    </row>
    <row r="63" spans="2:16" ht="15"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5"/>
    </row>
  </sheetData>
  <sheetProtection password="C68B" sheet="1"/>
  <mergeCells count="26">
    <mergeCell ref="C35:P35"/>
    <mergeCell ref="C33:P33"/>
    <mergeCell ref="C37:P37"/>
    <mergeCell ref="C39:P39"/>
    <mergeCell ref="C41:P41"/>
    <mergeCell ref="C43:P43"/>
    <mergeCell ref="C21:P21"/>
    <mergeCell ref="C23:P23"/>
    <mergeCell ref="C62:P62"/>
    <mergeCell ref="C47:P47"/>
    <mergeCell ref="C49:P49"/>
    <mergeCell ref="C51:P51"/>
    <mergeCell ref="C53:P53"/>
    <mergeCell ref="C45:P45"/>
    <mergeCell ref="B57:P57"/>
    <mergeCell ref="C60:P60"/>
    <mergeCell ref="C25:P25"/>
    <mergeCell ref="C55:P55"/>
    <mergeCell ref="B5:P5"/>
    <mergeCell ref="C32:P32"/>
    <mergeCell ref="B8:P8"/>
    <mergeCell ref="C13:P13"/>
    <mergeCell ref="C15:P15"/>
    <mergeCell ref="B9:P9"/>
    <mergeCell ref="C17:P17"/>
    <mergeCell ref="C19:P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2:P10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2.00390625" style="0" customWidth="1"/>
    <col min="4" max="4" width="43.28125" style="0" customWidth="1"/>
    <col min="5" max="5" width="5.140625" style="0" customWidth="1"/>
    <col min="6" max="15" width="10.00390625" style="0" customWidth="1"/>
    <col min="16" max="16" width="6.421875" style="0" customWidth="1"/>
  </cols>
  <sheetData>
    <row r="2" ht="12.75">
      <c r="B2" s="128" t="s">
        <v>837</v>
      </c>
    </row>
    <row r="4" ht="12.75">
      <c r="B4" s="252" t="s">
        <v>41</v>
      </c>
    </row>
    <row r="5" ht="12.75">
      <c r="C5" s="252" t="s">
        <v>40</v>
      </c>
    </row>
    <row r="7" ht="12.75">
      <c r="B7" s="128" t="s">
        <v>838</v>
      </c>
    </row>
    <row r="8" ht="12.75">
      <c r="C8" s="128"/>
    </row>
    <row r="9" spans="2:16" ht="12.75">
      <c r="B9" s="166" t="s">
        <v>900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</row>
    <row r="10" spans="2:16" ht="12.75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2:16" ht="12.75">
      <c r="B11" s="200" t="s">
        <v>907</v>
      </c>
      <c r="C11" s="128" t="s">
        <v>840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</row>
    <row r="12" spans="2:16" ht="12.75">
      <c r="B12" s="173"/>
      <c r="C12" s="175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</row>
    <row r="13" spans="2:16" ht="12.75">
      <c r="B13" s="176" t="s">
        <v>915</v>
      </c>
      <c r="C13" s="172" t="s">
        <v>901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</row>
    <row r="14" spans="2:16" ht="12.75">
      <c r="B14" s="177">
        <v>2</v>
      </c>
      <c r="C14" s="169" t="s">
        <v>902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</row>
    <row r="15" spans="2:16" ht="12.75">
      <c r="B15" s="176" t="s">
        <v>915</v>
      </c>
      <c r="C15" s="172" t="s">
        <v>906</v>
      </c>
      <c r="D15" s="171"/>
      <c r="E15" s="172" t="s">
        <v>903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</row>
    <row r="16" spans="2:16" ht="12.75">
      <c r="B16" s="176"/>
      <c r="C16" s="172"/>
      <c r="D16" s="171"/>
      <c r="E16" s="172" t="s">
        <v>904</v>
      </c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</row>
    <row r="17" spans="2:16" ht="12.75">
      <c r="B17" s="176"/>
      <c r="C17" s="172"/>
      <c r="D17" s="171"/>
      <c r="E17" s="172" t="s">
        <v>905</v>
      </c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</row>
    <row r="18" spans="2:16" ht="12.75">
      <c r="B18" s="194">
        <v>3</v>
      </c>
      <c r="C18" s="196" t="s">
        <v>1</v>
      </c>
      <c r="D18" s="195"/>
      <c r="E18" s="196" t="s">
        <v>2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</row>
    <row r="19" spans="2:16" ht="12.75">
      <c r="B19" s="241"/>
      <c r="C19" s="242"/>
      <c r="D19" s="241"/>
      <c r="E19" s="242" t="s">
        <v>4</v>
      </c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2:16" ht="12.75">
      <c r="B20" s="197">
        <v>3</v>
      </c>
      <c r="C20" s="199" t="s">
        <v>5</v>
      </c>
      <c r="D20" s="198"/>
      <c r="E20" s="199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</row>
    <row r="21" spans="2:16" ht="12.75">
      <c r="B21" s="246">
        <v>4</v>
      </c>
      <c r="C21" s="169" t="s">
        <v>21</v>
      </c>
      <c r="D21" s="169"/>
      <c r="E21" s="169" t="s">
        <v>22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</row>
    <row r="22" spans="2:16" ht="12.75">
      <c r="B22" s="247"/>
      <c r="C22" s="243"/>
      <c r="D22" s="243"/>
      <c r="E22" s="243" t="s">
        <v>23</v>
      </c>
      <c r="F22" s="244"/>
      <c r="G22" s="244"/>
      <c r="H22" s="244"/>
      <c r="I22" s="244"/>
      <c r="J22" s="244"/>
      <c r="K22" s="244"/>
      <c r="L22" s="168"/>
      <c r="M22" s="168"/>
      <c r="N22" s="168"/>
      <c r="O22" s="168"/>
      <c r="P22" s="168"/>
    </row>
    <row r="23" spans="2:16" ht="12.75">
      <c r="B23" s="248">
        <v>4</v>
      </c>
      <c r="C23" s="172" t="s">
        <v>24</v>
      </c>
      <c r="D23" s="172"/>
      <c r="E23" s="171" t="s">
        <v>25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2:16" ht="12.75">
      <c r="B24" s="246">
        <v>4</v>
      </c>
      <c r="C24" s="169" t="s">
        <v>26</v>
      </c>
      <c r="D24" s="169"/>
      <c r="E24" s="168" t="s">
        <v>27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</row>
    <row r="25" spans="2:16" ht="12.75">
      <c r="B25" s="246"/>
      <c r="C25" s="169"/>
      <c r="D25" s="169"/>
      <c r="E25" s="168" t="s">
        <v>28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</row>
    <row r="26" spans="2:16" ht="12.75">
      <c r="B26" s="248">
        <v>4</v>
      </c>
      <c r="C26" s="172" t="s">
        <v>29</v>
      </c>
      <c r="D26" s="172"/>
      <c r="E26" s="171" t="s">
        <v>8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</row>
    <row r="27" spans="2:16" ht="12.75">
      <c r="B27" s="249">
        <v>4</v>
      </c>
      <c r="C27" s="243" t="s">
        <v>30</v>
      </c>
      <c r="D27" s="243"/>
      <c r="E27" s="244" t="s">
        <v>31</v>
      </c>
      <c r="F27" s="244"/>
      <c r="G27" s="244"/>
      <c r="H27" s="244"/>
      <c r="I27" s="244"/>
      <c r="J27" s="244"/>
      <c r="K27" s="244"/>
      <c r="L27" s="244"/>
      <c r="M27" s="168"/>
      <c r="N27" s="168"/>
      <c r="O27" s="168"/>
      <c r="P27" s="168"/>
    </row>
    <row r="28" spans="2:16" ht="12.75">
      <c r="B28" s="248">
        <v>4</v>
      </c>
      <c r="C28" s="172" t="s">
        <v>32</v>
      </c>
      <c r="D28" s="172"/>
      <c r="E28" s="171" t="s">
        <v>33</v>
      </c>
      <c r="F28" s="171"/>
      <c r="G28" s="171"/>
      <c r="H28" s="171"/>
      <c r="I28" s="171"/>
      <c r="J28" s="171"/>
      <c r="K28" s="171"/>
      <c r="L28" s="171"/>
      <c r="M28" s="245"/>
      <c r="N28" s="171"/>
      <c r="O28" s="171"/>
      <c r="P28" s="171"/>
    </row>
    <row r="29" spans="2:16" ht="12.75">
      <c r="B29" s="246">
        <v>4</v>
      </c>
      <c r="C29" s="169" t="s">
        <v>36</v>
      </c>
      <c r="D29" s="169"/>
      <c r="E29" s="168" t="s">
        <v>37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</row>
    <row r="30" spans="2:6" ht="12.75">
      <c r="B30" s="42"/>
      <c r="C30" s="193"/>
      <c r="D30" s="42"/>
      <c r="E30" s="42"/>
      <c r="F30" s="42"/>
    </row>
    <row r="31" spans="2:16" ht="12.75">
      <c r="B31" s="166" t="s">
        <v>839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</row>
    <row r="33" spans="2:5" ht="12.75">
      <c r="B33" s="200" t="s">
        <v>907</v>
      </c>
      <c r="C33" s="128" t="s">
        <v>898</v>
      </c>
      <c r="D33" s="128" t="s">
        <v>899</v>
      </c>
      <c r="E33" s="128" t="s">
        <v>840</v>
      </c>
    </row>
    <row r="34" spans="2:16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</row>
    <row r="35" spans="2:16" ht="12.75">
      <c r="B35" s="170">
        <v>2</v>
      </c>
      <c r="C35" s="171">
        <v>22</v>
      </c>
      <c r="D35" s="172" t="s">
        <v>704</v>
      </c>
      <c r="E35" s="172" t="s">
        <v>848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</row>
    <row r="36" spans="2:16" ht="12.75">
      <c r="B36" s="167">
        <v>2</v>
      </c>
      <c r="C36" s="168">
        <v>33</v>
      </c>
      <c r="D36" s="169" t="s">
        <v>185</v>
      </c>
      <c r="E36" s="169" t="s">
        <v>841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</row>
    <row r="37" spans="2:16" ht="12.75">
      <c r="B37" s="167">
        <v>2</v>
      </c>
      <c r="C37" s="168"/>
      <c r="D37" s="168"/>
      <c r="E37" s="169" t="s">
        <v>878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spans="2:16" ht="12.75">
      <c r="B38" s="248">
        <v>4</v>
      </c>
      <c r="C38" s="250">
        <v>30</v>
      </c>
      <c r="D38" s="250" t="s">
        <v>34</v>
      </c>
      <c r="E38" s="171" t="s">
        <v>35</v>
      </c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41" spans="2:16" ht="12.75">
      <c r="B41" s="166" t="s">
        <v>881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</row>
    <row r="43" spans="2:5" ht="12.75">
      <c r="B43" s="200" t="s">
        <v>907</v>
      </c>
      <c r="C43" s="128" t="s">
        <v>898</v>
      </c>
      <c r="D43" s="128" t="s">
        <v>899</v>
      </c>
      <c r="E43" s="128" t="s">
        <v>840</v>
      </c>
    </row>
    <row r="44" spans="2:16" ht="12.75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</row>
    <row r="45" spans="2:16" ht="12.75">
      <c r="B45" s="170">
        <v>2</v>
      </c>
      <c r="C45" s="171">
        <v>22</v>
      </c>
      <c r="D45" s="172" t="s">
        <v>704</v>
      </c>
      <c r="E45" s="172" t="s">
        <v>897</v>
      </c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</row>
    <row r="46" spans="2:16" ht="12.75">
      <c r="B46" s="167">
        <v>2</v>
      </c>
      <c r="C46" s="168">
        <v>28</v>
      </c>
      <c r="D46" s="169" t="s">
        <v>142</v>
      </c>
      <c r="E46" s="169" t="s">
        <v>894</v>
      </c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</row>
    <row r="47" spans="2:16" ht="12.75">
      <c r="B47" s="167"/>
      <c r="C47" s="168"/>
      <c r="D47" s="168"/>
      <c r="E47" s="169"/>
      <c r="F47" s="169" t="s">
        <v>882</v>
      </c>
      <c r="G47" s="168"/>
      <c r="H47" s="168"/>
      <c r="I47" s="168"/>
      <c r="J47" s="168"/>
      <c r="K47" s="168"/>
      <c r="L47" s="168"/>
      <c r="M47" s="168"/>
      <c r="N47" s="168"/>
      <c r="O47" s="168"/>
      <c r="P47" s="168"/>
    </row>
    <row r="48" spans="2:16" ht="12.75">
      <c r="B48" s="248">
        <v>4</v>
      </c>
      <c r="C48" s="250">
        <v>30</v>
      </c>
      <c r="D48" s="250" t="s">
        <v>34</v>
      </c>
      <c r="E48" s="171" t="s">
        <v>35</v>
      </c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  <row r="51" spans="2:16" ht="12.75">
      <c r="B51" s="166" t="s">
        <v>747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</row>
    <row r="53" spans="2:5" ht="12.75">
      <c r="B53" s="200" t="s">
        <v>907</v>
      </c>
      <c r="C53" s="128" t="s">
        <v>898</v>
      </c>
      <c r="D53" s="128" t="s">
        <v>899</v>
      </c>
      <c r="E53" s="128" t="s">
        <v>840</v>
      </c>
    </row>
    <row r="54" spans="2:16" ht="12.75">
      <c r="B54" s="173"/>
      <c r="C54" s="174"/>
      <c r="D54" s="174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</row>
    <row r="55" spans="2:16" ht="12.75">
      <c r="B55" s="170">
        <v>2</v>
      </c>
      <c r="C55" s="170">
        <v>22</v>
      </c>
      <c r="D55" s="172" t="s">
        <v>704</v>
      </c>
      <c r="E55" s="172" t="s">
        <v>851</v>
      </c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</row>
    <row r="56" spans="2:16" ht="12.75">
      <c r="B56" s="167">
        <v>2</v>
      </c>
      <c r="C56" s="167">
        <v>23</v>
      </c>
      <c r="D56" s="169" t="s">
        <v>852</v>
      </c>
      <c r="E56" s="169" t="s">
        <v>853</v>
      </c>
      <c r="F56" s="169"/>
      <c r="G56" s="168"/>
      <c r="H56" s="168"/>
      <c r="I56" s="168"/>
      <c r="J56" s="168"/>
      <c r="K56" s="168"/>
      <c r="L56" s="168"/>
      <c r="M56" s="168"/>
      <c r="N56" s="168"/>
      <c r="O56" s="168"/>
      <c r="P56" s="168"/>
    </row>
    <row r="57" spans="2:16" ht="12.75">
      <c r="B57" s="167">
        <v>2</v>
      </c>
      <c r="C57" s="167"/>
      <c r="D57" s="169"/>
      <c r="E57" s="169"/>
      <c r="F57" s="169" t="s">
        <v>858</v>
      </c>
      <c r="G57" s="168"/>
      <c r="H57" s="168"/>
      <c r="I57" s="168"/>
      <c r="J57" s="168"/>
      <c r="K57" s="168"/>
      <c r="L57" s="168"/>
      <c r="M57" s="168"/>
      <c r="N57" s="168"/>
      <c r="O57" s="168"/>
      <c r="P57" s="168"/>
    </row>
    <row r="58" spans="2:16" ht="12.75">
      <c r="B58" s="167">
        <v>2</v>
      </c>
      <c r="C58" s="167"/>
      <c r="D58" s="168"/>
      <c r="E58" s="168"/>
      <c r="F58" s="169" t="s">
        <v>859</v>
      </c>
      <c r="G58" s="168"/>
      <c r="H58" s="168"/>
      <c r="I58" s="168"/>
      <c r="J58" s="168"/>
      <c r="K58" s="168"/>
      <c r="L58" s="168"/>
      <c r="M58" s="168"/>
      <c r="N58" s="168"/>
      <c r="O58" s="168"/>
      <c r="P58" s="168"/>
    </row>
    <row r="59" spans="2:16" ht="12.75">
      <c r="B59" s="167">
        <v>2</v>
      </c>
      <c r="C59" s="167"/>
      <c r="D59" s="168"/>
      <c r="E59" s="168"/>
      <c r="F59" s="169" t="s">
        <v>857</v>
      </c>
      <c r="G59" s="168"/>
      <c r="H59" s="168"/>
      <c r="I59" s="168"/>
      <c r="J59" s="168"/>
      <c r="K59" s="168"/>
      <c r="L59" s="168"/>
      <c r="M59" s="168"/>
      <c r="N59" s="168"/>
      <c r="O59" s="168"/>
      <c r="P59" s="168"/>
    </row>
    <row r="60" spans="2:16" ht="12.75">
      <c r="B60" s="167">
        <v>2</v>
      </c>
      <c r="C60" s="167"/>
      <c r="D60" s="168"/>
      <c r="E60" s="168"/>
      <c r="F60" s="169" t="s">
        <v>861</v>
      </c>
      <c r="G60" s="168"/>
      <c r="H60" s="168"/>
      <c r="I60" s="168"/>
      <c r="J60" s="168"/>
      <c r="K60" s="168"/>
      <c r="L60" s="168"/>
      <c r="M60" s="168"/>
      <c r="N60" s="168"/>
      <c r="O60" s="168"/>
      <c r="P60" s="168"/>
    </row>
    <row r="61" spans="2:16" ht="12.75">
      <c r="B61" s="167">
        <v>2</v>
      </c>
      <c r="C61" s="167"/>
      <c r="D61" s="168"/>
      <c r="E61" s="168"/>
      <c r="F61" s="169" t="s">
        <v>864</v>
      </c>
      <c r="G61" s="168"/>
      <c r="H61" s="168"/>
      <c r="I61" s="168"/>
      <c r="J61" s="168"/>
      <c r="K61" s="168"/>
      <c r="L61" s="168"/>
      <c r="M61" s="168"/>
      <c r="N61" s="168"/>
      <c r="O61" s="168"/>
      <c r="P61" s="168"/>
    </row>
    <row r="62" spans="2:16" ht="12.75">
      <c r="B62" s="167">
        <v>2</v>
      </c>
      <c r="C62" s="167"/>
      <c r="D62" s="168"/>
      <c r="E62" s="168"/>
      <c r="F62" s="169" t="s">
        <v>863</v>
      </c>
      <c r="G62" s="168"/>
      <c r="H62" s="168"/>
      <c r="I62" s="168"/>
      <c r="J62" s="168"/>
      <c r="K62" s="168"/>
      <c r="L62" s="168"/>
      <c r="M62" s="168"/>
      <c r="N62" s="168"/>
      <c r="O62" s="168"/>
      <c r="P62" s="168"/>
    </row>
    <row r="63" spans="2:16" ht="12.75">
      <c r="B63" s="167">
        <v>3</v>
      </c>
      <c r="C63" s="167"/>
      <c r="D63" s="168"/>
      <c r="E63" s="168"/>
      <c r="F63" s="169" t="s">
        <v>910</v>
      </c>
      <c r="G63" s="168"/>
      <c r="H63" s="168"/>
      <c r="I63" s="168"/>
      <c r="J63" s="168"/>
      <c r="K63" s="168"/>
      <c r="L63" s="168"/>
      <c r="M63" s="168"/>
      <c r="N63" s="168"/>
      <c r="O63" s="168"/>
      <c r="P63" s="168"/>
    </row>
    <row r="64" spans="2:16" ht="12.75">
      <c r="B64" s="167">
        <v>3</v>
      </c>
      <c r="C64" s="167"/>
      <c r="D64" s="168"/>
      <c r="E64" s="168"/>
      <c r="F64" s="169" t="s">
        <v>914</v>
      </c>
      <c r="G64" s="168"/>
      <c r="H64" s="168"/>
      <c r="I64" s="168"/>
      <c r="J64" s="168"/>
      <c r="K64" s="168"/>
      <c r="L64" s="168"/>
      <c r="M64" s="168"/>
      <c r="N64" s="168"/>
      <c r="O64" s="168"/>
      <c r="P64" s="168"/>
    </row>
    <row r="65" spans="2:16" ht="12.75">
      <c r="B65" s="167">
        <v>3</v>
      </c>
      <c r="C65" s="167"/>
      <c r="D65" s="168"/>
      <c r="E65" s="168"/>
      <c r="F65" s="169" t="s">
        <v>972</v>
      </c>
      <c r="G65" s="168"/>
      <c r="H65" s="168"/>
      <c r="I65" s="168"/>
      <c r="J65" s="168"/>
      <c r="K65" s="168"/>
      <c r="L65" s="168"/>
      <c r="M65" s="168"/>
      <c r="N65" s="168"/>
      <c r="O65" s="168"/>
      <c r="P65" s="168"/>
    </row>
    <row r="66" spans="2:16" ht="12.75">
      <c r="B66" s="167">
        <v>3</v>
      </c>
      <c r="C66" s="167"/>
      <c r="D66" s="168"/>
      <c r="E66" s="168"/>
      <c r="F66" s="169" t="s">
        <v>908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68"/>
    </row>
    <row r="67" spans="2:16" ht="12.75">
      <c r="B67" s="167">
        <v>3</v>
      </c>
      <c r="C67" s="167"/>
      <c r="D67" s="168"/>
      <c r="E67" s="168"/>
      <c r="F67" s="169" t="s">
        <v>970</v>
      </c>
      <c r="G67" s="168"/>
      <c r="H67" s="168"/>
      <c r="I67" s="168"/>
      <c r="J67" s="168"/>
      <c r="K67" s="168"/>
      <c r="L67" s="168"/>
      <c r="M67" s="168"/>
      <c r="N67" s="168"/>
      <c r="O67" s="168"/>
      <c r="P67" s="168"/>
    </row>
    <row r="68" spans="2:16" ht="12.75">
      <c r="B68" s="167">
        <v>3</v>
      </c>
      <c r="C68" s="167"/>
      <c r="D68" s="168"/>
      <c r="E68" s="168"/>
      <c r="F68" s="169" t="s">
        <v>971</v>
      </c>
      <c r="G68" s="168"/>
      <c r="H68" s="168"/>
      <c r="I68" s="168"/>
      <c r="J68" s="168"/>
      <c r="K68" s="168"/>
      <c r="L68" s="168"/>
      <c r="M68" s="168"/>
      <c r="N68" s="168"/>
      <c r="O68" s="168"/>
      <c r="P68" s="168"/>
    </row>
    <row r="69" spans="2:16" ht="12.75">
      <c r="B69" s="177" t="s">
        <v>915</v>
      </c>
      <c r="C69" s="167"/>
      <c r="D69" s="169"/>
      <c r="E69" s="169" t="s">
        <v>865</v>
      </c>
      <c r="F69" s="168"/>
      <c r="G69" s="169"/>
      <c r="H69" s="168"/>
      <c r="I69" s="168"/>
      <c r="J69" s="168"/>
      <c r="K69" s="168"/>
      <c r="L69" s="168"/>
      <c r="M69" s="168"/>
      <c r="N69" s="168"/>
      <c r="O69" s="168"/>
      <c r="P69" s="168"/>
    </row>
    <row r="70" spans="2:16" ht="12.75">
      <c r="B70" s="170">
        <v>2</v>
      </c>
      <c r="C70" s="170">
        <v>26</v>
      </c>
      <c r="D70" s="172" t="s">
        <v>146</v>
      </c>
      <c r="E70" s="172" t="s">
        <v>891</v>
      </c>
      <c r="F70" s="171"/>
      <c r="G70" s="172"/>
      <c r="H70" s="171"/>
      <c r="I70" s="171"/>
      <c r="J70" s="171"/>
      <c r="K70" s="171"/>
      <c r="L70" s="171"/>
      <c r="M70" s="171"/>
      <c r="N70" s="171"/>
      <c r="O70" s="171"/>
      <c r="P70" s="171"/>
    </row>
    <row r="71" spans="2:16" ht="12.75">
      <c r="B71" s="170"/>
      <c r="C71" s="170"/>
      <c r="D71" s="171"/>
      <c r="E71" s="172"/>
      <c r="F71" s="172" t="s">
        <v>866</v>
      </c>
      <c r="G71" s="172"/>
      <c r="H71" s="171"/>
      <c r="I71" s="171"/>
      <c r="J71" s="171"/>
      <c r="K71" s="171"/>
      <c r="L71" s="171"/>
      <c r="M71" s="171"/>
      <c r="N71" s="171"/>
      <c r="O71" s="171"/>
      <c r="P71" s="171"/>
    </row>
    <row r="72" spans="2:16" ht="12.75">
      <c r="B72" s="167">
        <v>2</v>
      </c>
      <c r="C72" s="167">
        <v>27</v>
      </c>
      <c r="D72" s="169" t="s">
        <v>868</v>
      </c>
      <c r="E72" s="169" t="s">
        <v>870</v>
      </c>
      <c r="F72" s="168"/>
      <c r="G72" s="169"/>
      <c r="H72" s="168"/>
      <c r="I72" s="168"/>
      <c r="J72" s="168"/>
      <c r="K72" s="168"/>
      <c r="L72" s="168"/>
      <c r="M72" s="168"/>
      <c r="N72" s="168"/>
      <c r="O72" s="168"/>
      <c r="P72" s="168"/>
    </row>
    <row r="73" spans="2:16" ht="12.75">
      <c r="B73" s="167">
        <v>2</v>
      </c>
      <c r="C73" s="167"/>
      <c r="D73" s="168"/>
      <c r="E73" s="169" t="s">
        <v>869</v>
      </c>
      <c r="F73" s="168"/>
      <c r="G73" s="169"/>
      <c r="H73" s="168"/>
      <c r="I73" s="168"/>
      <c r="J73" s="168"/>
      <c r="K73" s="168"/>
      <c r="L73" s="168"/>
      <c r="M73" s="168"/>
      <c r="N73" s="168"/>
      <c r="O73" s="168"/>
      <c r="P73" s="168"/>
    </row>
    <row r="74" spans="2:16" ht="12.75">
      <c r="B74" s="170">
        <v>2</v>
      </c>
      <c r="C74" s="170">
        <v>28</v>
      </c>
      <c r="D74" s="172" t="s">
        <v>142</v>
      </c>
      <c r="E74" s="172" t="s">
        <v>873</v>
      </c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</row>
    <row r="75" spans="2:16" ht="12.75">
      <c r="B75" s="170">
        <v>2</v>
      </c>
      <c r="C75" s="170"/>
      <c r="D75" s="171"/>
      <c r="E75" s="172" t="s">
        <v>874</v>
      </c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</row>
    <row r="76" spans="2:16" ht="12.75">
      <c r="B76" s="170">
        <v>3</v>
      </c>
      <c r="C76" s="170"/>
      <c r="D76" s="171"/>
      <c r="E76" s="172" t="s">
        <v>916</v>
      </c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</row>
    <row r="77" spans="2:16" ht="12.75">
      <c r="B77" s="194">
        <v>3</v>
      </c>
      <c r="C77" s="194">
        <v>29</v>
      </c>
      <c r="D77" s="196" t="s">
        <v>143</v>
      </c>
      <c r="E77" s="196" t="s">
        <v>973</v>
      </c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</row>
    <row r="78" spans="2:16" ht="12.75">
      <c r="B78" s="194"/>
      <c r="C78" s="194"/>
      <c r="D78" s="196"/>
      <c r="E78" s="196"/>
      <c r="F78" s="196" t="s">
        <v>974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</row>
    <row r="79" spans="2:16" ht="12.75">
      <c r="B79" s="197">
        <v>2</v>
      </c>
      <c r="C79" s="197">
        <v>30</v>
      </c>
      <c r="D79" s="199" t="s">
        <v>892</v>
      </c>
      <c r="E79" s="199" t="s">
        <v>891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</row>
    <row r="80" spans="2:16" ht="12.75">
      <c r="B80" s="197"/>
      <c r="C80" s="197"/>
      <c r="D80" s="195"/>
      <c r="E80" s="199"/>
      <c r="F80" s="199" t="s">
        <v>866</v>
      </c>
      <c r="G80" s="198"/>
      <c r="H80" s="198"/>
      <c r="I80" s="198"/>
      <c r="J80" s="198"/>
      <c r="K80" s="198"/>
      <c r="L80" s="198"/>
      <c r="M80" s="198"/>
      <c r="N80" s="198"/>
      <c r="O80" s="198"/>
      <c r="P80" s="198"/>
    </row>
    <row r="81" spans="2:16" ht="12.75">
      <c r="B81" s="194">
        <v>2</v>
      </c>
      <c r="C81" s="194">
        <v>31</v>
      </c>
      <c r="D81" s="196" t="s">
        <v>893</v>
      </c>
      <c r="E81" s="196" t="s">
        <v>891</v>
      </c>
      <c r="F81" s="195"/>
      <c r="G81" s="196"/>
      <c r="H81" s="195"/>
      <c r="I81" s="195"/>
      <c r="J81" s="195"/>
      <c r="K81" s="195"/>
      <c r="L81" s="195"/>
      <c r="M81" s="195"/>
      <c r="N81" s="195"/>
      <c r="O81" s="195"/>
      <c r="P81" s="195"/>
    </row>
    <row r="82" spans="2:16" ht="12.75">
      <c r="B82" s="194"/>
      <c r="C82" s="194"/>
      <c r="D82" s="195"/>
      <c r="E82" s="196"/>
      <c r="F82" s="196" t="s">
        <v>866</v>
      </c>
      <c r="G82" s="196"/>
      <c r="H82" s="195"/>
      <c r="I82" s="195"/>
      <c r="J82" s="195"/>
      <c r="K82" s="195"/>
      <c r="L82" s="195"/>
      <c r="M82" s="195"/>
      <c r="N82" s="195"/>
      <c r="O82" s="195"/>
      <c r="P82" s="195"/>
    </row>
    <row r="83" spans="2:16" ht="12.75">
      <c r="B83" s="197">
        <v>2</v>
      </c>
      <c r="C83" s="197">
        <v>32</v>
      </c>
      <c r="D83" s="199" t="s">
        <v>875</v>
      </c>
      <c r="E83" s="199" t="s">
        <v>876</v>
      </c>
      <c r="F83" s="198"/>
      <c r="G83" s="199"/>
      <c r="H83" s="198"/>
      <c r="I83" s="198"/>
      <c r="J83" s="198"/>
      <c r="K83" s="198"/>
      <c r="L83" s="198"/>
      <c r="M83" s="198"/>
      <c r="N83" s="198"/>
      <c r="O83" s="198"/>
      <c r="P83" s="198"/>
    </row>
    <row r="84" spans="2:16" ht="12.75">
      <c r="B84" s="197"/>
      <c r="C84" s="197"/>
      <c r="D84" s="198"/>
      <c r="E84" s="199"/>
      <c r="F84" s="199" t="s">
        <v>895</v>
      </c>
      <c r="G84" s="199"/>
      <c r="H84" s="198"/>
      <c r="I84" s="198"/>
      <c r="J84" s="198"/>
      <c r="K84" s="198"/>
      <c r="L84" s="198"/>
      <c r="M84" s="198"/>
      <c r="N84" s="198"/>
      <c r="O84" s="198"/>
      <c r="P84" s="198"/>
    </row>
    <row r="85" spans="2:16" ht="12.75">
      <c r="B85" s="194">
        <v>2</v>
      </c>
      <c r="C85" s="194">
        <v>33</v>
      </c>
      <c r="D85" s="196" t="s">
        <v>185</v>
      </c>
      <c r="E85" s="196" t="s">
        <v>888</v>
      </c>
      <c r="F85" s="195"/>
      <c r="G85" s="196"/>
      <c r="H85" s="195"/>
      <c r="I85" s="195"/>
      <c r="J85" s="195"/>
      <c r="K85" s="195"/>
      <c r="L85" s="195"/>
      <c r="M85" s="195"/>
      <c r="N85" s="195"/>
      <c r="O85" s="195"/>
      <c r="P85" s="195"/>
    </row>
    <row r="86" spans="2:16" ht="12.75">
      <c r="B86" s="194">
        <v>3</v>
      </c>
      <c r="C86" s="194"/>
      <c r="D86" s="196"/>
      <c r="E86" s="196" t="s">
        <v>909</v>
      </c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</row>
    <row r="87" spans="2:16" ht="12.75">
      <c r="B87" s="248">
        <v>4</v>
      </c>
      <c r="C87" s="170">
        <v>27</v>
      </c>
      <c r="D87" s="171" t="s">
        <v>38</v>
      </c>
      <c r="E87" s="171" t="s">
        <v>39</v>
      </c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</row>
    <row r="88" ht="12.75">
      <c r="G88" s="1"/>
    </row>
    <row r="90" spans="2:16" ht="12.75">
      <c r="B90" s="166" t="s">
        <v>984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</row>
    <row r="92" spans="2:5" ht="12.75">
      <c r="B92" s="200" t="s">
        <v>907</v>
      </c>
      <c r="C92" s="128" t="s">
        <v>898</v>
      </c>
      <c r="D92" s="128" t="s">
        <v>899</v>
      </c>
      <c r="E92" s="128" t="s">
        <v>840</v>
      </c>
    </row>
    <row r="93" spans="2:16" ht="12.75">
      <c r="B93" s="173"/>
      <c r="C93" s="174"/>
      <c r="D93" s="174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</row>
    <row r="94" spans="2:16" ht="12.75">
      <c r="B94" s="170">
        <v>3</v>
      </c>
      <c r="C94" s="170">
        <v>22</v>
      </c>
      <c r="D94" s="172" t="s">
        <v>704</v>
      </c>
      <c r="E94" s="172" t="s">
        <v>985</v>
      </c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</row>
    <row r="95" spans="2:16" ht="12.75">
      <c r="B95" s="197"/>
      <c r="C95" s="197"/>
      <c r="D95" s="199"/>
      <c r="E95" s="199"/>
      <c r="F95" s="199" t="s">
        <v>986</v>
      </c>
      <c r="G95" s="198"/>
      <c r="H95" s="198"/>
      <c r="I95" s="198"/>
      <c r="J95" s="198"/>
      <c r="K95" s="198"/>
      <c r="L95" s="198"/>
      <c r="M95" s="198"/>
      <c r="N95" s="198"/>
      <c r="O95" s="198"/>
      <c r="P95" s="198"/>
    </row>
    <row r="96" spans="2:16" ht="12.75">
      <c r="B96" s="198"/>
      <c r="C96" s="197"/>
      <c r="D96" s="198"/>
      <c r="E96" s="198"/>
      <c r="F96" s="199" t="s">
        <v>987</v>
      </c>
      <c r="G96" s="198"/>
      <c r="H96" s="198"/>
      <c r="I96" s="198"/>
      <c r="J96" s="198"/>
      <c r="K96" s="198"/>
      <c r="L96" s="198"/>
      <c r="M96" s="198"/>
      <c r="N96" s="198"/>
      <c r="O96" s="198"/>
      <c r="P96" s="198"/>
    </row>
    <row r="97" spans="2:16" ht="12.75">
      <c r="B97" s="194">
        <v>3</v>
      </c>
      <c r="C97" s="194">
        <v>22</v>
      </c>
      <c r="D97" s="196" t="s">
        <v>704</v>
      </c>
      <c r="E97" s="196" t="s">
        <v>988</v>
      </c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</row>
    <row r="98" spans="2:16" ht="12.75">
      <c r="B98" s="195"/>
      <c r="C98" s="194"/>
      <c r="D98" s="195"/>
      <c r="E98" s="195"/>
      <c r="F98" s="196" t="s">
        <v>989</v>
      </c>
      <c r="G98" s="195"/>
      <c r="H98" s="195"/>
      <c r="I98" s="195"/>
      <c r="J98" s="195"/>
      <c r="K98" s="195"/>
      <c r="L98" s="195"/>
      <c r="M98" s="195"/>
      <c r="N98" s="195"/>
      <c r="O98" s="195"/>
      <c r="P98" s="195"/>
    </row>
    <row r="99" spans="2:16" ht="12.75">
      <c r="B99" s="248">
        <v>4</v>
      </c>
      <c r="C99" s="251">
        <v>30</v>
      </c>
      <c r="D99" s="250" t="s">
        <v>34</v>
      </c>
      <c r="E99" s="171" t="s">
        <v>35</v>
      </c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</row>
    <row r="101" spans="3:4" ht="12.75">
      <c r="C101" s="42"/>
      <c r="D101" s="42"/>
    </row>
    <row r="102" spans="3:4" ht="12.75">
      <c r="C102" s="42"/>
      <c r="D102" s="42"/>
    </row>
    <row r="103" spans="3:4" ht="12.75">
      <c r="C103" s="42"/>
      <c r="D103" s="42"/>
    </row>
  </sheetData>
  <sheetProtection password="C68B" sheet="1"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1.28125" style="0" customWidth="1"/>
    <col min="4" max="15" width="40.7109375" style="0" customWidth="1"/>
    <col min="16" max="16" width="66.7109375" style="0" customWidth="1"/>
    <col min="17" max="35" width="40.7109375" style="0" customWidth="1"/>
  </cols>
  <sheetData>
    <row r="1" spans="1:5" ht="12.75">
      <c r="A1" s="42" t="s">
        <v>808</v>
      </c>
      <c r="B1" s="42">
        <v>4</v>
      </c>
      <c r="C1" s="193" t="s">
        <v>9</v>
      </c>
      <c r="D1" s="193"/>
      <c r="E1" s="42"/>
    </row>
    <row r="3" spans="1:3" ht="12.75">
      <c r="A3" s="12"/>
      <c r="B3" s="12" t="s">
        <v>262</v>
      </c>
      <c r="C3" s="15"/>
    </row>
    <row r="4" spans="1:8" ht="12.75">
      <c r="A4" s="2" t="s">
        <v>247</v>
      </c>
      <c r="B4" s="2" t="s">
        <v>261</v>
      </c>
      <c r="C4" s="2" t="s">
        <v>211</v>
      </c>
      <c r="D4" s="2" t="s">
        <v>246</v>
      </c>
      <c r="E4" s="2" t="s">
        <v>212</v>
      </c>
      <c r="F4" s="2" t="s">
        <v>213</v>
      </c>
      <c r="G4" s="2" t="s">
        <v>214</v>
      </c>
      <c r="H4" s="2" t="s">
        <v>215</v>
      </c>
    </row>
    <row r="5" spans="1:8" ht="12.75">
      <c r="A5" s="3">
        <v>50</v>
      </c>
      <c r="B5" s="3">
        <v>1</v>
      </c>
      <c r="C5" s="3" t="s">
        <v>233</v>
      </c>
      <c r="D5" s="6" t="s">
        <v>256</v>
      </c>
      <c r="E5" s="4" t="s">
        <v>234</v>
      </c>
      <c r="F5" s="4" t="s">
        <v>235</v>
      </c>
      <c r="G5" s="3" t="s">
        <v>229</v>
      </c>
      <c r="H5" s="4" t="s">
        <v>235</v>
      </c>
    </row>
    <row r="6" spans="1:8" ht="12.75">
      <c r="A6" s="13" t="s">
        <v>257</v>
      </c>
      <c r="B6" s="13">
        <v>2</v>
      </c>
      <c r="C6" s="3"/>
      <c r="D6" s="6" t="s">
        <v>259</v>
      </c>
      <c r="E6" s="4"/>
      <c r="F6" s="4"/>
      <c r="G6" s="3"/>
      <c r="H6" s="4"/>
    </row>
    <row r="7" spans="1:8" ht="12.75">
      <c r="A7" s="13" t="s">
        <v>258</v>
      </c>
      <c r="B7" s="13">
        <v>3</v>
      </c>
      <c r="C7" s="3"/>
      <c r="D7" s="6" t="s">
        <v>260</v>
      </c>
      <c r="E7" s="4"/>
      <c r="F7" s="4"/>
      <c r="G7" s="3"/>
      <c r="H7" s="4"/>
    </row>
    <row r="8" spans="1:8" ht="12.75">
      <c r="A8" s="3">
        <v>49</v>
      </c>
      <c r="B8" s="3">
        <v>4</v>
      </c>
      <c r="C8" s="3" t="s">
        <v>230</v>
      </c>
      <c r="D8" s="6" t="s">
        <v>249</v>
      </c>
      <c r="E8" s="4" t="s">
        <v>231</v>
      </c>
      <c r="F8" s="4" t="s">
        <v>232</v>
      </c>
      <c r="G8" s="3" t="s">
        <v>229</v>
      </c>
      <c r="H8" s="4" t="s">
        <v>232</v>
      </c>
    </row>
    <row r="9" spans="1:8" ht="12.75">
      <c r="A9" s="3">
        <v>26</v>
      </c>
      <c r="B9" s="3">
        <v>5</v>
      </c>
      <c r="C9" s="3" t="s">
        <v>226</v>
      </c>
      <c r="D9" s="6" t="s">
        <v>267</v>
      </c>
      <c r="E9" s="4" t="s">
        <v>227</v>
      </c>
      <c r="F9" s="4" t="s">
        <v>228</v>
      </c>
      <c r="G9" s="3" t="s">
        <v>219</v>
      </c>
      <c r="H9" s="4" t="s">
        <v>228</v>
      </c>
    </row>
    <row r="10" spans="1:8" ht="12.75">
      <c r="A10" s="13">
        <v>63</v>
      </c>
      <c r="B10" s="13">
        <v>6</v>
      </c>
      <c r="C10" s="3" t="s">
        <v>237</v>
      </c>
      <c r="D10" s="7" t="s">
        <v>250</v>
      </c>
      <c r="E10" s="5" t="s">
        <v>238</v>
      </c>
      <c r="F10" s="4" t="s">
        <v>239</v>
      </c>
      <c r="G10" s="3" t="s">
        <v>236</v>
      </c>
      <c r="H10" s="4"/>
    </row>
    <row r="11" spans="1:8" ht="12.75">
      <c r="A11" s="13">
        <v>65</v>
      </c>
      <c r="B11" s="13">
        <v>7</v>
      </c>
      <c r="C11" s="3" t="s">
        <v>240</v>
      </c>
      <c r="D11" s="7" t="s">
        <v>251</v>
      </c>
      <c r="E11" s="5" t="s">
        <v>241</v>
      </c>
      <c r="F11" s="4" t="s">
        <v>242</v>
      </c>
      <c r="G11" s="3" t="s">
        <v>236</v>
      </c>
      <c r="H11" s="4"/>
    </row>
    <row r="12" spans="1:8" ht="12.75">
      <c r="A12" s="3">
        <v>23</v>
      </c>
      <c r="B12" s="3">
        <v>8</v>
      </c>
      <c r="C12" s="3" t="s">
        <v>223</v>
      </c>
      <c r="D12" s="7" t="s">
        <v>268</v>
      </c>
      <c r="E12" s="5" t="s">
        <v>224</v>
      </c>
      <c r="F12" s="4" t="s">
        <v>225</v>
      </c>
      <c r="G12" s="3" t="s">
        <v>219</v>
      </c>
      <c r="H12" s="4"/>
    </row>
    <row r="13" spans="1:8" ht="12.75">
      <c r="A13" s="13">
        <v>66</v>
      </c>
      <c r="B13" s="13">
        <v>9</v>
      </c>
      <c r="C13" s="4" t="s">
        <v>243</v>
      </c>
      <c r="D13" s="7" t="s">
        <v>253</v>
      </c>
      <c r="E13" s="5" t="s">
        <v>244</v>
      </c>
      <c r="F13" s="4" t="s">
        <v>245</v>
      </c>
      <c r="G13" s="3" t="s">
        <v>236</v>
      </c>
      <c r="H13" s="4"/>
    </row>
    <row r="14" spans="1:8" ht="12.75">
      <c r="A14" s="3">
        <v>22</v>
      </c>
      <c r="B14" s="18">
        <v>11</v>
      </c>
      <c r="C14" s="3" t="s">
        <v>220</v>
      </c>
      <c r="D14" s="7" t="s">
        <v>252</v>
      </c>
      <c r="E14" s="5" t="s">
        <v>221</v>
      </c>
      <c r="F14" s="4" t="s">
        <v>222</v>
      </c>
      <c r="G14" s="3" t="s">
        <v>219</v>
      </c>
      <c r="H14" s="4"/>
    </row>
    <row r="15" spans="2:8" ht="12.75">
      <c r="B15" s="3">
        <v>10</v>
      </c>
      <c r="C15" s="4" t="s">
        <v>263</v>
      </c>
      <c r="D15" s="17" t="s">
        <v>266</v>
      </c>
      <c r="E15" s="5" t="s">
        <v>264</v>
      </c>
      <c r="F15" s="4" t="s">
        <v>265</v>
      </c>
      <c r="G15" s="3" t="s">
        <v>236</v>
      </c>
      <c r="H15" s="16"/>
    </row>
    <row r="16" spans="1:8" ht="12.75">
      <c r="A16" s="3">
        <v>1</v>
      </c>
      <c r="B16" s="3">
        <v>12</v>
      </c>
      <c r="C16" s="3" t="s">
        <v>216</v>
      </c>
      <c r="D16" s="3" t="s">
        <v>248</v>
      </c>
      <c r="E16" s="3" t="s">
        <v>217</v>
      </c>
      <c r="F16" s="4" t="s">
        <v>218</v>
      </c>
      <c r="G16" s="3" t="s">
        <v>219</v>
      </c>
      <c r="H16" s="4" t="s">
        <v>218</v>
      </c>
    </row>
    <row r="17" spans="1:8" ht="12.75">
      <c r="A17" s="3"/>
      <c r="B17" s="3"/>
      <c r="C17" s="3"/>
      <c r="D17" s="3" t="s">
        <v>8</v>
      </c>
      <c r="E17" s="3"/>
      <c r="F17" s="4"/>
      <c r="G17" s="3"/>
      <c r="H17" s="4"/>
    </row>
    <row r="18" spans="1:8" ht="12.75">
      <c r="A18" s="3"/>
      <c r="B18" s="3"/>
      <c r="C18" s="3"/>
      <c r="D18" s="3" t="s">
        <v>254</v>
      </c>
      <c r="E18" s="3"/>
      <c r="F18" s="4"/>
      <c r="G18" s="3"/>
      <c r="H18" s="4"/>
    </row>
    <row r="19" spans="1:8" ht="12.75">
      <c r="A19" s="3"/>
      <c r="B19" s="3"/>
      <c r="C19" s="3"/>
      <c r="D19" s="3"/>
      <c r="E19" s="3"/>
      <c r="F19" s="4"/>
      <c r="G19" s="3"/>
      <c r="H19" s="4"/>
    </row>
    <row r="20" spans="1:8" ht="13.5" thickBot="1">
      <c r="A20" s="14"/>
      <c r="B20" s="14"/>
      <c r="C20" s="8"/>
      <c r="D20" s="9"/>
      <c r="E20" s="10"/>
      <c r="F20" s="11"/>
      <c r="G20" s="11"/>
      <c r="H20" s="11"/>
    </row>
    <row r="22" spans="1:4" ht="12.75">
      <c r="A22" s="19"/>
      <c r="B22" s="24" t="s">
        <v>140</v>
      </c>
      <c r="C22" s="19"/>
      <c r="D22" s="25"/>
    </row>
    <row r="23" spans="1:32" ht="12.75">
      <c r="A23" s="2" t="s">
        <v>247</v>
      </c>
      <c r="B23" s="2" t="s">
        <v>261</v>
      </c>
      <c r="C23" s="2" t="s">
        <v>211</v>
      </c>
      <c r="D23" s="2" t="s">
        <v>269</v>
      </c>
      <c r="E23" s="2" t="s">
        <v>290</v>
      </c>
      <c r="F23" s="2" t="s">
        <v>291</v>
      </c>
      <c r="G23" s="2" t="s">
        <v>270</v>
      </c>
      <c r="H23" s="2" t="s">
        <v>292</v>
      </c>
      <c r="I23" s="26" t="s">
        <v>271</v>
      </c>
      <c r="J23" s="26" t="s">
        <v>272</v>
      </c>
      <c r="K23" s="26" t="s">
        <v>273</v>
      </c>
      <c r="L23" s="26" t="s">
        <v>274</v>
      </c>
      <c r="M23" s="26" t="s">
        <v>275</v>
      </c>
      <c r="N23" s="26" t="s">
        <v>276</v>
      </c>
      <c r="O23" s="26" t="s">
        <v>289</v>
      </c>
      <c r="P23" s="26" t="s">
        <v>277</v>
      </c>
      <c r="Q23" s="26" t="s">
        <v>278</v>
      </c>
      <c r="R23" s="26" t="s">
        <v>279</v>
      </c>
      <c r="S23" s="26" t="s">
        <v>293</v>
      </c>
      <c r="T23" s="26" t="s">
        <v>280</v>
      </c>
      <c r="U23" s="26" t="s">
        <v>281</v>
      </c>
      <c r="V23" s="26" t="s">
        <v>282</v>
      </c>
      <c r="W23" s="26" t="s">
        <v>283</v>
      </c>
      <c r="X23" s="26" t="s">
        <v>284</v>
      </c>
      <c r="Y23" s="26" t="s">
        <v>294</v>
      </c>
      <c r="Z23" s="26" t="s">
        <v>285</v>
      </c>
      <c r="AA23" s="26" t="s">
        <v>295</v>
      </c>
      <c r="AB23" s="26" t="s">
        <v>286</v>
      </c>
      <c r="AC23" s="26" t="s">
        <v>287</v>
      </c>
      <c r="AD23" s="26" t="s">
        <v>830</v>
      </c>
      <c r="AE23" s="26" t="s">
        <v>296</v>
      </c>
      <c r="AF23" s="26" t="s">
        <v>288</v>
      </c>
    </row>
    <row r="24" spans="2:32" ht="12.75">
      <c r="B24">
        <v>1</v>
      </c>
      <c r="D24" s="1" t="s">
        <v>297</v>
      </c>
      <c r="E24" s="1" t="s">
        <v>303</v>
      </c>
      <c r="F24" s="1" t="s">
        <v>310</v>
      </c>
      <c r="G24" s="1" t="s">
        <v>313</v>
      </c>
      <c r="H24" s="1" t="s">
        <v>325</v>
      </c>
      <c r="I24" s="1" t="s">
        <v>337</v>
      </c>
      <c r="K24" s="1"/>
      <c r="L24" s="1"/>
      <c r="M24" s="1" t="s">
        <v>341</v>
      </c>
      <c r="N24" s="1" t="s">
        <v>348</v>
      </c>
      <c r="O24" s="1" t="s">
        <v>353</v>
      </c>
      <c r="P24" s="1"/>
      <c r="Q24" s="1" t="s">
        <v>358</v>
      </c>
      <c r="R24" s="1"/>
      <c r="S24" s="1" t="s">
        <v>361</v>
      </c>
      <c r="T24" s="1" t="s">
        <v>369</v>
      </c>
      <c r="U24" s="1"/>
      <c r="V24" s="1" t="s">
        <v>374</v>
      </c>
      <c r="W24" s="1"/>
      <c r="X24" s="1"/>
      <c r="Y24" s="1"/>
      <c r="Z24" s="1" t="s">
        <v>129</v>
      </c>
      <c r="AA24" s="1" t="s">
        <v>134</v>
      </c>
      <c r="AB24" s="1"/>
      <c r="AC24" s="1"/>
      <c r="AD24" s="1"/>
      <c r="AE24" s="1"/>
      <c r="AF24" s="1"/>
    </row>
    <row r="25" spans="2:32" ht="12.75">
      <c r="B25">
        <v>2</v>
      </c>
      <c r="D25" s="1" t="s">
        <v>298</v>
      </c>
      <c r="E25" s="1" t="s">
        <v>304</v>
      </c>
      <c r="F25" s="1" t="s">
        <v>311</v>
      </c>
      <c r="G25" s="1" t="s">
        <v>314</v>
      </c>
      <c r="H25" s="1" t="s">
        <v>326</v>
      </c>
      <c r="I25" s="1" t="s">
        <v>338</v>
      </c>
      <c r="K25" s="1"/>
      <c r="L25" s="1"/>
      <c r="M25" s="1" t="s">
        <v>342</v>
      </c>
      <c r="N25" s="1" t="s">
        <v>349</v>
      </c>
      <c r="O25" s="1" t="s">
        <v>354</v>
      </c>
      <c r="P25" s="1"/>
      <c r="Q25" s="1" t="s">
        <v>359</v>
      </c>
      <c r="R25" s="1"/>
      <c r="S25" s="1" t="s">
        <v>362</v>
      </c>
      <c r="T25" s="1" t="s">
        <v>370</v>
      </c>
      <c r="U25" s="1"/>
      <c r="V25" s="1" t="s">
        <v>375</v>
      </c>
      <c r="W25" s="1"/>
      <c r="X25" s="1"/>
      <c r="Y25" s="1"/>
      <c r="Z25" s="1" t="s">
        <v>130</v>
      </c>
      <c r="AA25" s="1" t="s">
        <v>135</v>
      </c>
      <c r="AB25" s="1"/>
      <c r="AC25" s="1"/>
      <c r="AD25" s="1"/>
      <c r="AE25" s="1"/>
      <c r="AF25" s="1"/>
    </row>
    <row r="26" spans="2:32" ht="12.75">
      <c r="B26">
        <v>3</v>
      </c>
      <c r="D26" s="1" t="s">
        <v>299</v>
      </c>
      <c r="E26" s="1" t="s">
        <v>305</v>
      </c>
      <c r="F26" s="1" t="s">
        <v>312</v>
      </c>
      <c r="G26" s="1" t="s">
        <v>315</v>
      </c>
      <c r="H26" s="1" t="s">
        <v>327</v>
      </c>
      <c r="I26" s="1" t="s">
        <v>339</v>
      </c>
      <c r="K26" s="1"/>
      <c r="L26" s="1"/>
      <c r="M26" s="1" t="s">
        <v>343</v>
      </c>
      <c r="N26" s="1" t="s">
        <v>350</v>
      </c>
      <c r="O26" s="1" t="s">
        <v>355</v>
      </c>
      <c r="P26" s="1"/>
      <c r="Q26" s="1" t="s">
        <v>360</v>
      </c>
      <c r="R26" s="1"/>
      <c r="S26" s="1" t="s">
        <v>363</v>
      </c>
      <c r="T26" s="1" t="s">
        <v>371</v>
      </c>
      <c r="U26" s="1"/>
      <c r="V26" s="1" t="s">
        <v>376</v>
      </c>
      <c r="W26" s="1"/>
      <c r="X26" s="1"/>
      <c r="Y26" s="1"/>
      <c r="Z26" s="1" t="s">
        <v>131</v>
      </c>
      <c r="AA26" s="1" t="s">
        <v>136</v>
      </c>
      <c r="AB26" s="1"/>
      <c r="AC26" s="1"/>
      <c r="AD26" s="1"/>
      <c r="AE26" s="1"/>
      <c r="AF26" s="1"/>
    </row>
    <row r="27" spans="2:32" ht="12.75">
      <c r="B27">
        <v>4</v>
      </c>
      <c r="D27" s="1" t="s">
        <v>300</v>
      </c>
      <c r="E27" s="1" t="s">
        <v>306</v>
      </c>
      <c r="F27" s="1"/>
      <c r="G27" s="1" t="s">
        <v>316</v>
      </c>
      <c r="H27" s="1" t="s">
        <v>328</v>
      </c>
      <c r="I27" s="1" t="s">
        <v>127</v>
      </c>
      <c r="K27" s="1"/>
      <c r="L27" s="1"/>
      <c r="M27" s="1" t="s">
        <v>344</v>
      </c>
      <c r="N27" s="1" t="s">
        <v>351</v>
      </c>
      <c r="O27" s="1" t="s">
        <v>356</v>
      </c>
      <c r="P27" s="1"/>
      <c r="R27" s="1"/>
      <c r="S27" s="1" t="s">
        <v>364</v>
      </c>
      <c r="T27" s="1" t="s">
        <v>372</v>
      </c>
      <c r="U27" s="1"/>
      <c r="V27" s="1" t="s">
        <v>377</v>
      </c>
      <c r="W27" s="1"/>
      <c r="X27" s="1"/>
      <c r="Y27" s="1"/>
      <c r="Z27" s="1" t="s">
        <v>132</v>
      </c>
      <c r="AA27" s="1" t="s">
        <v>124</v>
      </c>
      <c r="AB27" s="1"/>
      <c r="AC27" s="1"/>
      <c r="AD27" s="1"/>
      <c r="AE27" s="1"/>
      <c r="AF27" s="1"/>
    </row>
    <row r="28" spans="2:32" ht="12.75">
      <c r="B28">
        <v>5</v>
      </c>
      <c r="D28" s="1" t="s">
        <v>301</v>
      </c>
      <c r="E28" s="1" t="s">
        <v>307</v>
      </c>
      <c r="F28" s="1"/>
      <c r="G28" s="1" t="s">
        <v>317</v>
      </c>
      <c r="H28" s="1" t="s">
        <v>329</v>
      </c>
      <c r="I28" s="1" t="s">
        <v>128</v>
      </c>
      <c r="K28" s="1"/>
      <c r="L28" s="1"/>
      <c r="M28" s="1" t="s">
        <v>345</v>
      </c>
      <c r="N28" s="1" t="s">
        <v>352</v>
      </c>
      <c r="O28" s="1" t="s">
        <v>357</v>
      </c>
      <c r="P28" s="1"/>
      <c r="R28" s="1"/>
      <c r="S28" s="1" t="s">
        <v>365</v>
      </c>
      <c r="T28" s="1" t="s">
        <v>373</v>
      </c>
      <c r="U28" s="1"/>
      <c r="V28" s="1" t="s">
        <v>378</v>
      </c>
      <c r="W28" s="1"/>
      <c r="X28" s="1"/>
      <c r="Y28" s="1"/>
      <c r="Z28" s="1" t="s">
        <v>133</v>
      </c>
      <c r="AA28" s="1" t="s">
        <v>137</v>
      </c>
      <c r="AB28" s="1"/>
      <c r="AC28" s="1"/>
      <c r="AD28" s="1"/>
      <c r="AE28" s="1"/>
      <c r="AF28" s="1"/>
    </row>
    <row r="29" spans="2:32" ht="12.75">
      <c r="B29">
        <v>6</v>
      </c>
      <c r="D29" s="1" t="s">
        <v>126</v>
      </c>
      <c r="E29" s="1" t="s">
        <v>308</v>
      </c>
      <c r="F29" s="1"/>
      <c r="G29" s="1" t="s">
        <v>318</v>
      </c>
      <c r="H29" s="1" t="s">
        <v>330</v>
      </c>
      <c r="I29" s="1" t="s">
        <v>340</v>
      </c>
      <c r="K29" s="1"/>
      <c r="L29" s="1"/>
      <c r="M29" s="1" t="s">
        <v>346</v>
      </c>
      <c r="P29" s="1"/>
      <c r="R29" s="1"/>
      <c r="S29" s="1" t="s">
        <v>366</v>
      </c>
      <c r="U29" s="1"/>
      <c r="V29" s="1" t="s">
        <v>379</v>
      </c>
      <c r="W29" s="1"/>
      <c r="X29" s="1"/>
      <c r="Y29" s="1"/>
      <c r="Z29" s="1" t="s">
        <v>123</v>
      </c>
      <c r="AA29" s="1" t="s">
        <v>138</v>
      </c>
      <c r="AB29" s="1"/>
      <c r="AC29" s="1"/>
      <c r="AD29" s="1"/>
      <c r="AE29" s="1"/>
      <c r="AF29" s="1"/>
    </row>
    <row r="30" spans="2:32" ht="12.75">
      <c r="B30">
        <v>7</v>
      </c>
      <c r="D30" s="1" t="s">
        <v>302</v>
      </c>
      <c r="E30" s="1" t="s">
        <v>309</v>
      </c>
      <c r="F30" s="1"/>
      <c r="G30" s="1" t="s">
        <v>319</v>
      </c>
      <c r="H30" s="1" t="s">
        <v>331</v>
      </c>
      <c r="I30" s="1"/>
      <c r="K30" s="1"/>
      <c r="L30" s="1"/>
      <c r="M30" s="1" t="s">
        <v>347</v>
      </c>
      <c r="P30" s="1"/>
      <c r="R30" s="1"/>
      <c r="S30" s="1" t="s">
        <v>367</v>
      </c>
      <c r="U30" s="1"/>
      <c r="V30" s="1" t="s">
        <v>380</v>
      </c>
      <c r="W30" s="1"/>
      <c r="X30" s="1"/>
      <c r="Y30" s="1"/>
      <c r="AA30" s="22" t="s">
        <v>139</v>
      </c>
      <c r="AB30" s="1"/>
      <c r="AC30" s="1"/>
      <c r="AD30" s="1"/>
      <c r="AE30" s="1"/>
      <c r="AF30" s="1"/>
    </row>
    <row r="31" spans="2:32" ht="12.75">
      <c r="B31">
        <v>8</v>
      </c>
      <c r="D31" s="1"/>
      <c r="F31" s="1"/>
      <c r="G31" s="1" t="s">
        <v>320</v>
      </c>
      <c r="H31" s="1" t="s">
        <v>332</v>
      </c>
      <c r="I31" s="1"/>
      <c r="K31" s="1"/>
      <c r="L31" s="1"/>
      <c r="P31" s="1"/>
      <c r="R31" s="1"/>
      <c r="S31" s="1" t="s">
        <v>368</v>
      </c>
      <c r="U31" s="1"/>
      <c r="V31" s="1" t="s">
        <v>381</v>
      </c>
      <c r="W31" s="1"/>
      <c r="X31" s="1"/>
      <c r="Y31" s="1"/>
      <c r="AA31" s="22" t="s">
        <v>125</v>
      </c>
      <c r="AB31" s="1"/>
      <c r="AC31" s="1"/>
      <c r="AD31" s="1"/>
      <c r="AE31" s="1"/>
      <c r="AF31" s="1"/>
    </row>
    <row r="32" spans="2:32" ht="12.75">
      <c r="B32">
        <v>9</v>
      </c>
      <c r="D32" s="1"/>
      <c r="F32" s="1"/>
      <c r="G32" s="1" t="s">
        <v>321</v>
      </c>
      <c r="H32" s="1" t="s">
        <v>333</v>
      </c>
      <c r="I32" s="1"/>
      <c r="K32" s="1"/>
      <c r="L32" s="1"/>
      <c r="P32" s="1"/>
      <c r="R32" s="1"/>
      <c r="U32" s="1"/>
      <c r="W32" s="1"/>
      <c r="X32" s="1"/>
      <c r="Y32" s="1"/>
      <c r="AA32" s="1"/>
      <c r="AB32" s="1"/>
      <c r="AC32" s="1"/>
      <c r="AD32" s="1"/>
      <c r="AE32" s="1"/>
      <c r="AF32" s="1"/>
    </row>
    <row r="33" spans="2:32" ht="12.75">
      <c r="B33">
        <v>10</v>
      </c>
      <c r="D33" s="1"/>
      <c r="F33" s="1"/>
      <c r="G33" s="1" t="s">
        <v>322</v>
      </c>
      <c r="H33" s="1" t="s">
        <v>334</v>
      </c>
      <c r="I33" s="1"/>
      <c r="K33" s="1"/>
      <c r="L33" s="1"/>
      <c r="P33" s="1"/>
      <c r="R33" s="1"/>
      <c r="U33" s="1"/>
      <c r="W33" s="1"/>
      <c r="X33" s="1"/>
      <c r="Y33" s="1"/>
      <c r="AA33" s="1"/>
      <c r="AB33" s="1"/>
      <c r="AC33" s="1"/>
      <c r="AD33" s="1"/>
      <c r="AE33" s="1"/>
      <c r="AF33" s="1"/>
    </row>
    <row r="34" spans="2:32" ht="12.75">
      <c r="B34">
        <v>11</v>
      </c>
      <c r="D34" s="1"/>
      <c r="F34" s="1"/>
      <c r="G34" s="1" t="s">
        <v>323</v>
      </c>
      <c r="H34" s="1" t="s">
        <v>335</v>
      </c>
      <c r="I34" s="1"/>
      <c r="K34" s="1"/>
      <c r="L34" s="1"/>
      <c r="P34" s="1"/>
      <c r="R34" s="1"/>
      <c r="U34" s="1"/>
      <c r="W34" s="1"/>
      <c r="X34" s="1"/>
      <c r="Y34" s="1"/>
      <c r="AA34" s="1"/>
      <c r="AB34" s="1"/>
      <c r="AC34" s="1"/>
      <c r="AD34" s="1"/>
      <c r="AE34" s="1"/>
      <c r="AF34" s="1"/>
    </row>
    <row r="35" spans="2:32" ht="12.75">
      <c r="B35">
        <v>12</v>
      </c>
      <c r="D35" s="1"/>
      <c r="F35" s="1"/>
      <c r="G35" s="1" t="s">
        <v>324</v>
      </c>
      <c r="H35" s="1" t="s">
        <v>336</v>
      </c>
      <c r="I35" s="1"/>
      <c r="K35" s="1"/>
      <c r="L35" s="1"/>
      <c r="P35" s="1"/>
      <c r="R35" s="1"/>
      <c r="U35" s="1"/>
      <c r="W35" s="1"/>
      <c r="X35" s="1"/>
      <c r="Y35" s="1"/>
      <c r="AA35" s="1"/>
      <c r="AB35" s="1"/>
      <c r="AC35" s="1"/>
      <c r="AD35" s="1"/>
      <c r="AE35" s="1"/>
      <c r="AF35" s="1"/>
    </row>
    <row r="36" spans="4:32" ht="12.75">
      <c r="D36" s="1"/>
      <c r="F36" s="1"/>
      <c r="G36" s="1"/>
      <c r="H36" s="1"/>
      <c r="I36" s="1"/>
      <c r="K36" s="1"/>
      <c r="L36" s="1"/>
      <c r="P36" s="1"/>
      <c r="R36" s="1"/>
      <c r="U36" s="1"/>
      <c r="W36" s="1"/>
      <c r="X36" s="1"/>
      <c r="Y36" s="1"/>
      <c r="AA36" s="1"/>
      <c r="AB36" s="1"/>
      <c r="AC36" s="1"/>
      <c r="AD36" s="1"/>
      <c r="AE36" s="1"/>
      <c r="AF36" s="1"/>
    </row>
    <row r="37" spans="4:32" ht="12.75">
      <c r="D37" s="1"/>
      <c r="F37" s="1"/>
      <c r="G37" s="1"/>
      <c r="H37" s="1"/>
      <c r="I37" s="1"/>
      <c r="K37" s="1"/>
      <c r="L37" s="1"/>
      <c r="P37" s="1"/>
      <c r="R37" s="1"/>
      <c r="U37" s="1"/>
      <c r="W37" s="1"/>
      <c r="X37" s="1"/>
      <c r="Y37" s="1"/>
      <c r="AA37" s="1"/>
      <c r="AB37" s="1"/>
      <c r="AC37" s="1"/>
      <c r="AD37" s="1"/>
      <c r="AE37" s="1"/>
      <c r="AF37" s="1"/>
    </row>
    <row r="38" spans="1:32" ht="13.5" thickBot="1">
      <c r="A38" s="20"/>
      <c r="B38" s="20"/>
      <c r="C38" s="20"/>
      <c r="D38" s="21"/>
      <c r="E38" s="20"/>
      <c r="F38" s="21"/>
      <c r="G38" s="21"/>
      <c r="H38" s="21"/>
      <c r="I38" s="21"/>
      <c r="J38" s="20"/>
      <c r="K38" s="21"/>
      <c r="L38" s="21"/>
      <c r="M38" s="20"/>
      <c r="N38" s="20"/>
      <c r="O38" s="20"/>
      <c r="P38" s="21"/>
      <c r="Q38" s="20"/>
      <c r="R38" s="21"/>
      <c r="S38" s="20"/>
      <c r="T38" s="20"/>
      <c r="U38" s="21"/>
      <c r="V38" s="20"/>
      <c r="W38" s="21"/>
      <c r="X38" s="21"/>
      <c r="Y38" s="21"/>
      <c r="Z38" s="20"/>
      <c r="AA38" s="21"/>
      <c r="AB38" s="21"/>
      <c r="AC38" s="21"/>
      <c r="AD38" s="21"/>
      <c r="AE38" s="21"/>
      <c r="AF38" s="21"/>
    </row>
    <row r="39" spans="4:32" ht="12.75">
      <c r="D39" s="1"/>
      <c r="F39" s="1"/>
      <c r="G39" s="1"/>
      <c r="H39" s="1"/>
      <c r="I39" s="1"/>
      <c r="K39" s="1"/>
      <c r="L39" s="1"/>
      <c r="P39" s="1"/>
      <c r="R39" s="1"/>
      <c r="U39" s="1"/>
      <c r="W39" s="1"/>
      <c r="X39" s="1"/>
      <c r="Y39" s="1"/>
      <c r="AA39" s="1"/>
      <c r="AB39" s="1"/>
      <c r="AC39" s="1"/>
      <c r="AD39" s="1"/>
      <c r="AE39" s="1"/>
      <c r="AF39" s="1"/>
    </row>
    <row r="40" spans="1:32" ht="12.75">
      <c r="A40" s="12"/>
      <c r="B40" s="12" t="s">
        <v>195</v>
      </c>
      <c r="C40" s="15"/>
      <c r="D40" s="1"/>
      <c r="F40" s="1"/>
      <c r="G40" s="1"/>
      <c r="H40" s="1"/>
      <c r="I40" s="1"/>
      <c r="K40" s="1"/>
      <c r="L40" s="1"/>
      <c r="P40" s="1"/>
      <c r="R40" s="1"/>
      <c r="U40" s="1"/>
      <c r="W40" s="1"/>
      <c r="X40" s="1"/>
      <c r="Y40" s="1"/>
      <c r="AA40" s="1"/>
      <c r="AB40" s="1"/>
      <c r="AC40" s="1"/>
      <c r="AD40" s="1"/>
      <c r="AE40" s="1"/>
      <c r="AF40" s="1"/>
    </row>
    <row r="41" spans="1:32" ht="12.75">
      <c r="A41" s="2" t="s">
        <v>247</v>
      </c>
      <c r="B41" s="2" t="s">
        <v>261</v>
      </c>
      <c r="C41" s="2" t="s">
        <v>211</v>
      </c>
      <c r="D41" s="2" t="s">
        <v>246</v>
      </c>
      <c r="E41" s="2" t="s">
        <v>212</v>
      </c>
      <c r="F41" s="2" t="s">
        <v>213</v>
      </c>
      <c r="G41" s="2" t="s">
        <v>214</v>
      </c>
      <c r="H41" s="2" t="s">
        <v>215</v>
      </c>
      <c r="I41" s="1"/>
      <c r="J41" s="1"/>
      <c r="K41" s="1"/>
      <c r="L41" s="1"/>
      <c r="P41" s="1"/>
      <c r="R41" s="1"/>
      <c r="U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5" ht="12.75">
      <c r="B42">
        <v>1</v>
      </c>
      <c r="C42" t="s">
        <v>406</v>
      </c>
      <c r="D42" t="s">
        <v>407</v>
      </c>
      <c r="E42" t="s">
        <v>147</v>
      </c>
    </row>
    <row r="43" spans="2:5" ht="12.75">
      <c r="B43">
        <v>2</v>
      </c>
      <c r="C43" t="s">
        <v>412</v>
      </c>
      <c r="D43" t="s">
        <v>413</v>
      </c>
      <c r="E43" t="s">
        <v>414</v>
      </c>
    </row>
    <row r="44" spans="2:5" ht="12.75">
      <c r="B44">
        <v>3</v>
      </c>
      <c r="C44" t="s">
        <v>410</v>
      </c>
      <c r="D44" t="s">
        <v>411</v>
      </c>
      <c r="E44" t="s">
        <v>421</v>
      </c>
    </row>
    <row r="45" spans="2:5" ht="12.75">
      <c r="B45">
        <v>4</v>
      </c>
      <c r="C45" t="s">
        <v>408</v>
      </c>
      <c r="D45" t="s">
        <v>409</v>
      </c>
      <c r="E45" t="s">
        <v>148</v>
      </c>
    </row>
    <row r="48" spans="1:8" ht="13.5" thickBot="1">
      <c r="A48" s="20"/>
      <c r="B48" s="20"/>
      <c r="C48" s="20"/>
      <c r="D48" s="20"/>
      <c r="E48" s="20"/>
      <c r="F48" s="20"/>
      <c r="G48" s="20"/>
      <c r="H48" s="20"/>
    </row>
    <row r="50" spans="1:32" ht="12.75">
      <c r="A50" s="12"/>
      <c r="B50" s="12" t="s">
        <v>196</v>
      </c>
      <c r="C50" s="15"/>
      <c r="D50" s="1"/>
      <c r="F50" s="1"/>
      <c r="G50" s="1"/>
      <c r="H50" s="1"/>
      <c r="I50" s="1"/>
      <c r="K50" s="1"/>
      <c r="L50" s="1"/>
      <c r="P50" s="1"/>
      <c r="R50" s="1"/>
      <c r="U50" s="1"/>
      <c r="W50" s="1"/>
      <c r="X50" s="1"/>
      <c r="Y50" s="1"/>
      <c r="AA50" s="1"/>
      <c r="AB50" s="1"/>
      <c r="AC50" s="1"/>
      <c r="AD50" s="1"/>
      <c r="AE50" s="1"/>
      <c r="AF50" s="1"/>
    </row>
    <row r="51" spans="1:32" ht="12.75">
      <c r="A51" s="2" t="s">
        <v>247</v>
      </c>
      <c r="B51" s="2" t="s">
        <v>261</v>
      </c>
      <c r="C51" s="2" t="s">
        <v>211</v>
      </c>
      <c r="D51" s="2" t="s">
        <v>246</v>
      </c>
      <c r="E51" s="2" t="str">
        <f>D96</f>
        <v>ZANIECZYSZCZENIA</v>
      </c>
      <c r="F51" s="2" t="str">
        <f>E96</f>
        <v>SUBSTANCJE DODATKOWE</v>
      </c>
      <c r="G51" s="2" t="str">
        <f>F96</f>
        <v>MIKROBIOLOGIA</v>
      </c>
      <c r="H51" s="2" t="str">
        <f>G96</f>
        <v>MATERIAŁY DO KONTAKTU</v>
      </c>
      <c r="I51" s="26" t="str">
        <f>H96</f>
        <v>GMO</v>
      </c>
      <c r="J51" s="1"/>
      <c r="K51" s="1"/>
      <c r="L51" s="1"/>
      <c r="P51" s="1"/>
      <c r="R51" s="1"/>
      <c r="U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2.75">
      <c r="B52">
        <v>1</v>
      </c>
      <c r="C52" t="s">
        <v>397</v>
      </c>
      <c r="D52" s="1" t="s">
        <v>398</v>
      </c>
      <c r="E52" s="1" t="s">
        <v>399</v>
      </c>
      <c r="F52" s="1" t="s">
        <v>394</v>
      </c>
      <c r="G52" s="1" t="s">
        <v>760</v>
      </c>
      <c r="H52" s="1" t="s">
        <v>394</v>
      </c>
      <c r="I52" s="1" t="s">
        <v>965</v>
      </c>
      <c r="K52" s="1"/>
      <c r="L52" s="1"/>
      <c r="P52" s="1"/>
      <c r="R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2.75">
      <c r="B53">
        <v>2</v>
      </c>
      <c r="C53" t="s">
        <v>387</v>
      </c>
      <c r="D53" t="s">
        <v>388</v>
      </c>
      <c r="E53" t="s">
        <v>389</v>
      </c>
      <c r="F53" s="1" t="s">
        <v>384</v>
      </c>
      <c r="G53" t="s">
        <v>761</v>
      </c>
      <c r="H53" s="1" t="s">
        <v>784</v>
      </c>
      <c r="I53" s="1"/>
      <c r="K53" s="1"/>
      <c r="L53" s="1"/>
      <c r="P53" s="1"/>
      <c r="R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2.75">
      <c r="B54">
        <v>3</v>
      </c>
      <c r="C54" t="s">
        <v>392</v>
      </c>
      <c r="D54" s="1" t="s">
        <v>393</v>
      </c>
      <c r="E54" s="1" t="s">
        <v>394</v>
      </c>
      <c r="F54" s="1" t="s">
        <v>417</v>
      </c>
      <c r="G54" s="1" t="s">
        <v>762</v>
      </c>
      <c r="H54" s="28" t="s">
        <v>785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2.75">
      <c r="B55">
        <v>4</v>
      </c>
      <c r="C55" t="s">
        <v>382</v>
      </c>
      <c r="D55" t="s">
        <v>383</v>
      </c>
      <c r="E55" t="s">
        <v>384</v>
      </c>
      <c r="F55" s="1" t="s">
        <v>415</v>
      </c>
      <c r="G55" t="s">
        <v>763</v>
      </c>
      <c r="H55" t="s">
        <v>389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2.75">
      <c r="B56">
        <v>5</v>
      </c>
      <c r="C56" t="s">
        <v>400</v>
      </c>
      <c r="D56" s="1" t="s">
        <v>401</v>
      </c>
      <c r="E56" s="1" t="s">
        <v>418</v>
      </c>
      <c r="F56" s="23" t="s">
        <v>419</v>
      </c>
      <c r="G56" s="1" t="s">
        <v>764</v>
      </c>
      <c r="H56" s="1" t="s">
        <v>786</v>
      </c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2.75">
      <c r="B57">
        <v>6</v>
      </c>
      <c r="C57" t="s">
        <v>390</v>
      </c>
      <c r="D57" t="s">
        <v>391</v>
      </c>
      <c r="E57" t="s">
        <v>416</v>
      </c>
      <c r="F57" t="s">
        <v>420</v>
      </c>
      <c r="G57" s="1" t="s">
        <v>765</v>
      </c>
      <c r="H57" t="s">
        <v>416</v>
      </c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2.75">
      <c r="B58">
        <v>7</v>
      </c>
      <c r="C58" t="s">
        <v>395</v>
      </c>
      <c r="D58" s="1" t="s">
        <v>396</v>
      </c>
      <c r="E58" s="1" t="s">
        <v>417</v>
      </c>
      <c r="G58" s="1" t="s">
        <v>911</v>
      </c>
      <c r="H58" s="1" t="s">
        <v>417</v>
      </c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2.75">
      <c r="B59">
        <v>8</v>
      </c>
      <c r="C59" t="s">
        <v>385</v>
      </c>
      <c r="D59" t="s">
        <v>386</v>
      </c>
      <c r="E59" t="s">
        <v>415</v>
      </c>
      <c r="G59" s="1" t="s">
        <v>912</v>
      </c>
      <c r="I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23"/>
      <c r="B60" s="23">
        <v>9</v>
      </c>
      <c r="C60" s="23" t="s">
        <v>402</v>
      </c>
      <c r="D60" s="23" t="s">
        <v>403</v>
      </c>
      <c r="E60" s="22" t="s">
        <v>842</v>
      </c>
      <c r="G60" s="1" t="s">
        <v>913</v>
      </c>
      <c r="H60" s="23"/>
      <c r="I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2.75">
      <c r="A61" s="23"/>
      <c r="B61" s="23">
        <v>10</v>
      </c>
      <c r="C61" s="23" t="s">
        <v>404</v>
      </c>
      <c r="D61" s="23" t="s">
        <v>405</v>
      </c>
      <c r="E61" s="23" t="s">
        <v>419</v>
      </c>
      <c r="G61" s="1" t="s">
        <v>890</v>
      </c>
      <c r="H61" s="23"/>
      <c r="I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2.75">
      <c r="A62" s="23"/>
      <c r="B62" s="23"/>
      <c r="C62" s="23"/>
      <c r="D62" s="23"/>
      <c r="E62" s="23" t="s">
        <v>420</v>
      </c>
      <c r="G62" s="1" t="s">
        <v>889</v>
      </c>
      <c r="H62" s="23"/>
      <c r="I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2.75">
      <c r="A63" s="23"/>
      <c r="B63" s="23"/>
      <c r="C63" s="23"/>
      <c r="D63" s="23"/>
      <c r="E63" s="130" t="s">
        <v>877</v>
      </c>
      <c r="G63" s="1" t="s">
        <v>843</v>
      </c>
      <c r="H63" s="23"/>
      <c r="I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2.75">
      <c r="A64" s="23"/>
      <c r="B64" s="23"/>
      <c r="C64" s="23"/>
      <c r="D64" s="23"/>
      <c r="E64" s="23"/>
      <c r="H64" s="23"/>
      <c r="I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2.75">
      <c r="A65" s="23"/>
      <c r="B65" s="23"/>
      <c r="C65" s="23"/>
      <c r="D65" s="23"/>
      <c r="E65" s="23"/>
      <c r="H65" s="23"/>
      <c r="I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3.5" thickBot="1">
      <c r="A66" s="20"/>
      <c r="B66" s="8"/>
      <c r="C66" s="20"/>
      <c r="D66" s="20"/>
      <c r="E66" s="20"/>
      <c r="F66" s="20"/>
      <c r="G66" s="21"/>
      <c r="H66" s="20"/>
      <c r="I66" s="20"/>
      <c r="K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2.75">
      <c r="A67" s="23"/>
      <c r="B67" s="27"/>
      <c r="C67" s="23"/>
      <c r="D67" s="23"/>
      <c r="E67" s="23"/>
      <c r="F67" s="23"/>
      <c r="G67" s="23"/>
      <c r="H67" s="23"/>
      <c r="I67" s="23"/>
      <c r="K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8" ht="12.75">
      <c r="A68" s="12"/>
      <c r="B68" s="12" t="s">
        <v>428</v>
      </c>
      <c r="C68" s="15"/>
      <c r="D68" s="1"/>
      <c r="F68" s="1"/>
      <c r="G68" s="1"/>
      <c r="H68" s="1"/>
    </row>
    <row r="69" spans="1:8" ht="12.75">
      <c r="A69" s="2" t="s">
        <v>247</v>
      </c>
      <c r="B69" s="2" t="s">
        <v>261</v>
      </c>
      <c r="C69" s="2" t="s">
        <v>211</v>
      </c>
      <c r="D69" s="2" t="s">
        <v>246</v>
      </c>
      <c r="E69" s="2" t="s">
        <v>212</v>
      </c>
      <c r="F69" s="2" t="s">
        <v>422</v>
      </c>
      <c r="G69" s="2"/>
      <c r="H69" s="2"/>
    </row>
    <row r="70" spans="2:4" ht="12.75">
      <c r="B70">
        <v>1</v>
      </c>
      <c r="D70" s="28" t="s">
        <v>423</v>
      </c>
    </row>
    <row r="71" spans="2:4" ht="12.75">
      <c r="B71">
        <v>2</v>
      </c>
      <c r="D71" s="28" t="s">
        <v>424</v>
      </c>
    </row>
    <row r="72" spans="2:4" ht="12.75">
      <c r="B72">
        <v>3</v>
      </c>
      <c r="D72" s="28" t="s">
        <v>425</v>
      </c>
    </row>
    <row r="73" spans="2:4" ht="12.75">
      <c r="B73">
        <v>4</v>
      </c>
      <c r="D73" s="28" t="s">
        <v>426</v>
      </c>
    </row>
    <row r="74" spans="2:4" ht="12.75">
      <c r="B74">
        <v>5</v>
      </c>
      <c r="D74" s="28" t="s">
        <v>804</v>
      </c>
    </row>
    <row r="75" spans="2:4" ht="12.75">
      <c r="B75">
        <v>6</v>
      </c>
      <c r="D75" s="28" t="s">
        <v>805</v>
      </c>
    </row>
    <row r="76" spans="2:4" ht="12.75">
      <c r="B76">
        <v>7</v>
      </c>
      <c r="D76" s="28" t="s">
        <v>643</v>
      </c>
    </row>
    <row r="77" spans="2:4" ht="12.75">
      <c r="B77">
        <v>8</v>
      </c>
      <c r="D77" t="s">
        <v>719</v>
      </c>
    </row>
    <row r="78" spans="2:4" ht="12.75">
      <c r="B78">
        <v>9</v>
      </c>
      <c r="D78" t="s">
        <v>427</v>
      </c>
    </row>
    <row r="79" spans="1:8" ht="13.5" thickBot="1">
      <c r="A79" s="20"/>
      <c r="B79" s="20"/>
      <c r="C79" s="20"/>
      <c r="D79" s="29"/>
      <c r="E79" s="20"/>
      <c r="F79" s="20"/>
      <c r="G79" s="20"/>
      <c r="H79" s="20"/>
    </row>
    <row r="81" spans="1:8" ht="12.75">
      <c r="A81" s="12"/>
      <c r="B81" s="12" t="s">
        <v>429</v>
      </c>
      <c r="C81" s="15"/>
      <c r="D81" s="1"/>
      <c r="F81" s="1"/>
      <c r="G81" s="1"/>
      <c r="H81" s="1"/>
    </row>
    <row r="82" spans="1:8" ht="12.75">
      <c r="A82" s="2" t="s">
        <v>247</v>
      </c>
      <c r="B82" s="2" t="s">
        <v>261</v>
      </c>
      <c r="C82" s="2" t="s">
        <v>211</v>
      </c>
      <c r="D82" s="2" t="str">
        <f>D96</f>
        <v>ZANIECZYSZCZENIA</v>
      </c>
      <c r="E82" s="2" t="str">
        <f>E96</f>
        <v>SUBSTANCJE DODATKOWE</v>
      </c>
      <c r="F82" s="2" t="str">
        <f>F96</f>
        <v>MIKROBIOLOGIA</v>
      </c>
      <c r="G82" s="2" t="str">
        <f>G96</f>
        <v>MATERIAŁY DO KONTAKTU</v>
      </c>
      <c r="H82" s="2" t="str">
        <f>H96</f>
        <v>GMO</v>
      </c>
    </row>
    <row r="83" spans="2:8" ht="12.75">
      <c r="B83">
        <v>1</v>
      </c>
      <c r="D83" t="s">
        <v>817</v>
      </c>
      <c r="E83" t="s">
        <v>833</v>
      </c>
      <c r="F83" t="s">
        <v>815</v>
      </c>
      <c r="G83" t="s">
        <v>811</v>
      </c>
      <c r="H83" s="1" t="s">
        <v>967</v>
      </c>
    </row>
    <row r="84" spans="2:8" ht="12.75">
      <c r="B84">
        <v>2</v>
      </c>
      <c r="D84" t="s">
        <v>816</v>
      </c>
      <c r="E84" t="s">
        <v>834</v>
      </c>
      <c r="F84" t="s">
        <v>720</v>
      </c>
      <c r="G84" t="s">
        <v>810</v>
      </c>
      <c r="H84" t="s">
        <v>720</v>
      </c>
    </row>
    <row r="85" spans="2:8" ht="12.75">
      <c r="B85">
        <v>3</v>
      </c>
      <c r="D85" t="s">
        <v>818</v>
      </c>
      <c r="F85" t="s">
        <v>721</v>
      </c>
      <c r="G85" t="s">
        <v>809</v>
      </c>
      <c r="H85" t="s">
        <v>721</v>
      </c>
    </row>
    <row r="86" spans="2:8" ht="12.75">
      <c r="B86">
        <v>4</v>
      </c>
      <c r="D86" t="s">
        <v>819</v>
      </c>
      <c r="F86" s="23" t="s">
        <v>431</v>
      </c>
      <c r="G86" t="s">
        <v>814</v>
      </c>
      <c r="H86" s="23" t="s">
        <v>431</v>
      </c>
    </row>
    <row r="87" spans="2:7" ht="12.75">
      <c r="B87">
        <v>5</v>
      </c>
      <c r="D87" t="s">
        <v>815</v>
      </c>
      <c r="G87" t="s">
        <v>807</v>
      </c>
    </row>
    <row r="88" spans="2:7" ht="12.75">
      <c r="B88">
        <v>6</v>
      </c>
      <c r="D88" t="s">
        <v>720</v>
      </c>
      <c r="G88" t="s">
        <v>812</v>
      </c>
    </row>
    <row r="89" spans="2:7" ht="12.75">
      <c r="B89">
        <v>7</v>
      </c>
      <c r="D89" t="s">
        <v>721</v>
      </c>
      <c r="G89" t="s">
        <v>813</v>
      </c>
    </row>
    <row r="90" spans="2:7" ht="12.75">
      <c r="B90">
        <v>8</v>
      </c>
      <c r="D90" t="s">
        <v>431</v>
      </c>
      <c r="G90" t="s">
        <v>720</v>
      </c>
    </row>
    <row r="91" ht="12.75">
      <c r="G91" t="s">
        <v>721</v>
      </c>
    </row>
    <row r="92" ht="12.75">
      <c r="G92" s="23" t="s">
        <v>431</v>
      </c>
    </row>
    <row r="93" spans="1:8" ht="13.5" thickBot="1">
      <c r="A93" s="20"/>
      <c r="B93" s="20"/>
      <c r="C93" s="20"/>
      <c r="D93" s="20"/>
      <c r="E93" s="20"/>
      <c r="F93" s="20"/>
      <c r="G93" s="20"/>
      <c r="H93" s="20"/>
    </row>
    <row r="94" spans="1:8" ht="12.75">
      <c r="A94" s="23"/>
      <c r="B94" s="23"/>
      <c r="C94" s="23"/>
      <c r="D94" s="23"/>
      <c r="E94" s="23"/>
      <c r="F94" s="23"/>
      <c r="G94" s="23"/>
      <c r="H94" s="23"/>
    </row>
    <row r="95" spans="1:10" ht="12.75">
      <c r="A95" s="12"/>
      <c r="B95" s="12" t="s">
        <v>697</v>
      </c>
      <c r="C95" s="15"/>
      <c r="D95" s="27"/>
      <c r="E95" s="23"/>
      <c r="F95" s="23"/>
      <c r="G95" s="23"/>
      <c r="H95" s="23"/>
      <c r="I95" s="23"/>
      <c r="J95" s="23"/>
    </row>
    <row r="96" spans="1:11" ht="12.75">
      <c r="A96" s="2" t="s">
        <v>247</v>
      </c>
      <c r="B96" s="2" t="s">
        <v>261</v>
      </c>
      <c r="C96" s="2" t="s">
        <v>211</v>
      </c>
      <c r="D96" s="2" t="s">
        <v>698</v>
      </c>
      <c r="E96" s="2" t="s">
        <v>649</v>
      </c>
      <c r="F96" s="2" t="s">
        <v>699</v>
      </c>
      <c r="G96" s="30" t="s">
        <v>700</v>
      </c>
      <c r="H96" s="189" t="s">
        <v>920</v>
      </c>
      <c r="I96" s="43"/>
      <c r="J96" s="43"/>
      <c r="K96" s="42"/>
    </row>
    <row r="97" spans="1:10" ht="12.75">
      <c r="A97" s="23"/>
      <c r="B97" s="23"/>
      <c r="C97" s="23"/>
      <c r="D97" s="28" t="s">
        <v>80</v>
      </c>
      <c r="E97" s="39" t="s">
        <v>650</v>
      </c>
      <c r="F97" s="39" t="s">
        <v>747</v>
      </c>
      <c r="G97" s="39" t="s">
        <v>767</v>
      </c>
      <c r="H97" s="181" t="s">
        <v>922</v>
      </c>
      <c r="I97" s="39"/>
      <c r="J97" s="39"/>
    </row>
    <row r="98" spans="1:9" ht="12.75">
      <c r="A98" s="23"/>
      <c r="B98" s="23"/>
      <c r="C98" s="23"/>
      <c r="D98" s="28" t="s">
        <v>81</v>
      </c>
      <c r="E98" s="39" t="s">
        <v>659</v>
      </c>
      <c r="F98" s="39"/>
      <c r="G98" s="39" t="s">
        <v>772</v>
      </c>
      <c r="H98" s="181" t="s">
        <v>923</v>
      </c>
      <c r="I98" s="39"/>
    </row>
    <row r="99" spans="1:9" ht="12.75">
      <c r="A99" s="23"/>
      <c r="B99" s="23"/>
      <c r="C99" s="23"/>
      <c r="D99" s="28" t="s">
        <v>82</v>
      </c>
      <c r="E99" s="39" t="s">
        <v>693</v>
      </c>
      <c r="F99" s="39"/>
      <c r="G99" s="39"/>
      <c r="H99" s="181" t="s">
        <v>924</v>
      </c>
      <c r="I99" s="39"/>
    </row>
    <row r="100" spans="1:9" ht="12.75">
      <c r="A100" s="23"/>
      <c r="B100" s="23"/>
      <c r="C100" s="23"/>
      <c r="D100" s="28" t="s">
        <v>86</v>
      </c>
      <c r="E100" s="39" t="s">
        <v>707</v>
      </c>
      <c r="F100" s="39"/>
      <c r="G100" s="39"/>
      <c r="H100" s="181" t="s">
        <v>921</v>
      </c>
      <c r="I100" s="39"/>
    </row>
    <row r="101" spans="1:9" ht="12.75">
      <c r="A101" s="23"/>
      <c r="B101" s="23"/>
      <c r="C101" s="23"/>
      <c r="D101" s="28" t="s">
        <v>89</v>
      </c>
      <c r="E101" s="39"/>
      <c r="F101" s="39"/>
      <c r="G101" s="39"/>
      <c r="H101" s="181" t="s">
        <v>925</v>
      </c>
      <c r="I101" s="39"/>
    </row>
    <row r="102" spans="1:9" ht="12.75">
      <c r="A102" s="23"/>
      <c r="B102" s="23"/>
      <c r="C102" s="23"/>
      <c r="D102" s="28" t="s">
        <v>705</v>
      </c>
      <c r="E102" s="39"/>
      <c r="F102" s="39"/>
      <c r="G102" s="39"/>
      <c r="H102" s="181"/>
      <c r="I102" s="39"/>
    </row>
    <row r="103" spans="1:9" ht="12.75">
      <c r="A103" s="23"/>
      <c r="B103" s="23"/>
      <c r="C103" s="23"/>
      <c r="D103" s="28" t="s">
        <v>254</v>
      </c>
      <c r="E103" s="39"/>
      <c r="F103" s="39"/>
      <c r="G103" s="39"/>
      <c r="H103" s="39"/>
      <c r="I103" s="39"/>
    </row>
    <row r="104" spans="1:9" ht="12.75">
      <c r="A104" s="23"/>
      <c r="B104" s="23"/>
      <c r="C104" s="23"/>
      <c r="D104" s="28"/>
      <c r="E104" s="39"/>
      <c r="F104" s="39"/>
      <c r="G104" s="39"/>
      <c r="H104" s="39"/>
      <c r="I104" s="39"/>
    </row>
    <row r="105" spans="1:9" ht="12.75">
      <c r="A105" s="23"/>
      <c r="B105" s="23"/>
      <c r="C105" s="23"/>
      <c r="D105" s="28"/>
      <c r="E105" s="39"/>
      <c r="F105" s="39"/>
      <c r="G105" s="39"/>
      <c r="H105" s="39"/>
      <c r="I105" s="39"/>
    </row>
    <row r="106" spans="1:9" ht="12.75">
      <c r="A106" s="23"/>
      <c r="B106" s="23"/>
      <c r="C106" s="23"/>
      <c r="D106" s="28"/>
      <c r="E106" s="39"/>
      <c r="F106" s="39"/>
      <c r="G106" s="39"/>
      <c r="H106" s="39"/>
      <c r="I106" s="39"/>
    </row>
    <row r="107" spans="1:9" ht="12.75">
      <c r="A107" s="23"/>
      <c r="B107" s="23"/>
      <c r="C107" s="23"/>
      <c r="D107" s="28"/>
      <c r="E107" s="39"/>
      <c r="F107" s="39"/>
      <c r="G107" s="39"/>
      <c r="H107" s="39"/>
      <c r="I107" s="39"/>
    </row>
    <row r="108" spans="1:9" ht="13.5" thickBot="1">
      <c r="A108" s="20"/>
      <c r="B108" s="20"/>
      <c r="C108" s="20"/>
      <c r="D108" s="29"/>
      <c r="E108" s="40"/>
      <c r="F108" s="41"/>
      <c r="G108" s="41"/>
      <c r="H108" s="41"/>
      <c r="I108" s="39"/>
    </row>
    <row r="109" spans="1:8" ht="12.75">
      <c r="A109" s="23"/>
      <c r="B109" s="23"/>
      <c r="C109" s="23"/>
      <c r="D109" s="23"/>
      <c r="E109" s="23"/>
      <c r="F109" s="23"/>
      <c r="G109" s="23"/>
      <c r="H109" s="23"/>
    </row>
    <row r="110" spans="1:23" ht="12.75">
      <c r="A110" s="12"/>
      <c r="B110" s="12" t="s">
        <v>706</v>
      </c>
      <c r="C110" s="15"/>
      <c r="D110" s="1"/>
      <c r="F110" s="1"/>
      <c r="G110" s="1"/>
      <c r="H110" s="1"/>
      <c r="S110" s="182"/>
      <c r="T110" s="182"/>
      <c r="U110" s="182"/>
      <c r="V110" s="182"/>
      <c r="W110" s="182"/>
    </row>
    <row r="111" spans="1:23" ht="12.75">
      <c r="A111" s="2" t="s">
        <v>247</v>
      </c>
      <c r="B111" s="2" t="s">
        <v>261</v>
      </c>
      <c r="C111" s="2" t="s">
        <v>211</v>
      </c>
      <c r="D111" s="2" t="str">
        <f>D97</f>
        <v>Metale</v>
      </c>
      <c r="E111" s="2" t="str">
        <f>D98</f>
        <v>Mikotoksyny</v>
      </c>
      <c r="F111" s="2" t="str">
        <f>D99</f>
        <v>WWA</v>
      </c>
      <c r="G111" s="2" t="str">
        <f>D100</f>
        <v>Procesowe</v>
      </c>
      <c r="H111" s="2" t="str">
        <f>D101</f>
        <v>Azotany</v>
      </c>
      <c r="I111" s="2" t="str">
        <f>D102</f>
        <v>Aminy biogenne</v>
      </c>
      <c r="J111" s="2" t="str">
        <f>D103</f>
        <v>Inne</v>
      </c>
      <c r="K111" s="2" t="s">
        <v>92</v>
      </c>
      <c r="L111" s="2" t="str">
        <f>E97</f>
        <v>Substancje konserwujące</v>
      </c>
      <c r="M111" s="2" t="str">
        <f>E98</f>
        <v>Substancje słodzące</v>
      </c>
      <c r="N111" s="2" t="str">
        <f>E99</f>
        <v>Barwniki</v>
      </c>
      <c r="O111" s="2" t="str">
        <f>E100</f>
        <v>Inne dodatki</v>
      </c>
      <c r="P111" s="2" t="str">
        <f>F97</f>
        <v>Mikrobiologia</v>
      </c>
      <c r="Q111" s="2" t="str">
        <f>G97</f>
        <v>Metale migracja</v>
      </c>
      <c r="R111" s="2" t="str">
        <f>G98</f>
        <v>Migracja z mat. z tworzyw sztucznych</v>
      </c>
      <c r="S111" s="190" t="s">
        <v>922</v>
      </c>
      <c r="T111" s="190" t="s">
        <v>923</v>
      </c>
      <c r="U111" s="190" t="s">
        <v>924</v>
      </c>
      <c r="V111" s="190" t="s">
        <v>921</v>
      </c>
      <c r="W111" s="191" t="s">
        <v>925</v>
      </c>
    </row>
    <row r="112" spans="1:24" ht="15.75">
      <c r="A112" t="s">
        <v>806</v>
      </c>
      <c r="B112">
        <f ca="1">INDIRECT(ADDRESS(6,21,1,1,"DANE"))</f>
        <v>0</v>
      </c>
      <c r="D112" t="s">
        <v>53</v>
      </c>
      <c r="E112" t="s">
        <v>65</v>
      </c>
      <c r="F112" t="s">
        <v>112</v>
      </c>
      <c r="G112" t="s">
        <v>83</v>
      </c>
      <c r="H112" t="s">
        <v>89</v>
      </c>
      <c r="I112" t="s">
        <v>91</v>
      </c>
      <c r="J112" t="s">
        <v>105</v>
      </c>
      <c r="K112" t="s">
        <v>93</v>
      </c>
      <c r="L112" s="1" t="s">
        <v>651</v>
      </c>
      <c r="M112" s="1" t="s">
        <v>660</v>
      </c>
      <c r="N112" s="1" t="s">
        <v>671</v>
      </c>
      <c r="O112" s="1" t="s">
        <v>694</v>
      </c>
      <c r="P112" s="44" t="s">
        <v>731</v>
      </c>
      <c r="Q112" s="1" t="s">
        <v>768</v>
      </c>
      <c r="R112" s="1" t="s">
        <v>775</v>
      </c>
      <c r="S112" s="1" t="s">
        <v>926</v>
      </c>
      <c r="T112" s="1" t="s">
        <v>939</v>
      </c>
      <c r="U112" s="1" t="s">
        <v>945</v>
      </c>
      <c r="V112" s="1" t="s">
        <v>948</v>
      </c>
      <c r="W112" s="1" t="s">
        <v>952</v>
      </c>
      <c r="X112" s="1"/>
    </row>
    <row r="113" spans="2:23" ht="12.75">
      <c r="B113">
        <f>ROW()</f>
        <v>113</v>
      </c>
      <c r="D113" t="s">
        <v>54</v>
      </c>
      <c r="E113" t="s">
        <v>66</v>
      </c>
      <c r="F113" t="s">
        <v>636</v>
      </c>
      <c r="G113" t="s">
        <v>122</v>
      </c>
      <c r="H113" t="s">
        <v>90</v>
      </c>
      <c r="J113" t="s">
        <v>106</v>
      </c>
      <c r="K113" t="s">
        <v>94</v>
      </c>
      <c r="L113" s="1" t="s">
        <v>652</v>
      </c>
      <c r="M113" s="1" t="s">
        <v>661</v>
      </c>
      <c r="N113" s="1" t="s">
        <v>672</v>
      </c>
      <c r="O113" s="1" t="s">
        <v>695</v>
      </c>
      <c r="P113" s="44" t="s">
        <v>743</v>
      </c>
      <c r="Q113" s="1" t="s">
        <v>769</v>
      </c>
      <c r="R113" s="1" t="s">
        <v>975</v>
      </c>
      <c r="S113" s="1" t="s">
        <v>927</v>
      </c>
      <c r="T113" s="1" t="s">
        <v>940</v>
      </c>
      <c r="U113" s="1" t="s">
        <v>946</v>
      </c>
      <c r="V113" s="1" t="s">
        <v>928</v>
      </c>
      <c r="W113" s="1" t="s">
        <v>953</v>
      </c>
    </row>
    <row r="114" spans="2:23" ht="15.75">
      <c r="B114">
        <f>ROW()</f>
        <v>114</v>
      </c>
      <c r="D114" t="s">
        <v>55</v>
      </c>
      <c r="E114" t="s">
        <v>67</v>
      </c>
      <c r="F114" t="s">
        <v>113</v>
      </c>
      <c r="G114" t="s">
        <v>84</v>
      </c>
      <c r="J114" t="s">
        <v>88</v>
      </c>
      <c r="K114" t="s">
        <v>95</v>
      </c>
      <c r="L114" s="1" t="s">
        <v>655</v>
      </c>
      <c r="M114" s="1" t="s">
        <v>662</v>
      </c>
      <c r="N114" s="1" t="s">
        <v>673</v>
      </c>
      <c r="P114" s="44" t="s">
        <v>732</v>
      </c>
      <c r="Q114" t="s">
        <v>770</v>
      </c>
      <c r="R114" s="1" t="s">
        <v>776</v>
      </c>
      <c r="S114" s="28" t="s">
        <v>928</v>
      </c>
      <c r="T114" s="28" t="s">
        <v>941</v>
      </c>
      <c r="U114" s="28" t="s">
        <v>947</v>
      </c>
      <c r="V114" s="28" t="s">
        <v>949</v>
      </c>
      <c r="W114" s="28" t="s">
        <v>954</v>
      </c>
    </row>
    <row r="115" spans="4:23" ht="12.75">
      <c r="D115" t="s">
        <v>56</v>
      </c>
      <c r="E115" t="s">
        <v>68</v>
      </c>
      <c r="F115" t="s">
        <v>114</v>
      </c>
      <c r="G115" t="s">
        <v>85</v>
      </c>
      <c r="J115" t="s">
        <v>107</v>
      </c>
      <c r="K115" t="s">
        <v>96</v>
      </c>
      <c r="L115" s="1" t="s">
        <v>656</v>
      </c>
      <c r="M115" s="1" t="s">
        <v>667</v>
      </c>
      <c r="N115" s="1" t="s">
        <v>674</v>
      </c>
      <c r="P115" s="44" t="s">
        <v>733</v>
      </c>
      <c r="Q115" t="s">
        <v>771</v>
      </c>
      <c r="R115" s="1" t="s">
        <v>976</v>
      </c>
      <c r="S115" s="1" t="s">
        <v>937</v>
      </c>
      <c r="T115" s="28" t="s">
        <v>942</v>
      </c>
      <c r="V115" s="28" t="s">
        <v>950</v>
      </c>
      <c r="W115" s="28" t="s">
        <v>955</v>
      </c>
    </row>
    <row r="116" spans="4:23" ht="12.75">
      <c r="D116" t="s">
        <v>57</v>
      </c>
      <c r="E116" t="s">
        <v>69</v>
      </c>
      <c r="F116" t="s">
        <v>831</v>
      </c>
      <c r="G116" t="s">
        <v>87</v>
      </c>
      <c r="J116" t="s">
        <v>109</v>
      </c>
      <c r="K116" t="s">
        <v>97</v>
      </c>
      <c r="L116" s="1" t="s">
        <v>657</v>
      </c>
      <c r="M116" s="1" t="s">
        <v>663</v>
      </c>
      <c r="N116" s="1" t="s">
        <v>675</v>
      </c>
      <c r="P116" s="44" t="s">
        <v>744</v>
      </c>
      <c r="Q116" t="s">
        <v>53</v>
      </c>
      <c r="R116" s="1" t="s">
        <v>777</v>
      </c>
      <c r="S116" s="28" t="s">
        <v>929</v>
      </c>
      <c r="T116" s="28" t="s">
        <v>943</v>
      </c>
      <c r="V116" s="28" t="s">
        <v>951</v>
      </c>
      <c r="W116" s="28" t="s">
        <v>956</v>
      </c>
    </row>
    <row r="117" spans="4:23" ht="12.75">
      <c r="D117" t="s">
        <v>635</v>
      </c>
      <c r="E117" t="s">
        <v>70</v>
      </c>
      <c r="F117" t="s">
        <v>115</v>
      </c>
      <c r="J117" t="s">
        <v>108</v>
      </c>
      <c r="K117" t="s">
        <v>98</v>
      </c>
      <c r="L117" s="1" t="s">
        <v>658</v>
      </c>
      <c r="M117" s="1" t="s">
        <v>664</v>
      </c>
      <c r="N117" s="1" t="s">
        <v>676</v>
      </c>
      <c r="P117" s="44" t="s">
        <v>734</v>
      </c>
      <c r="Q117" t="s">
        <v>57</v>
      </c>
      <c r="R117" s="1" t="s">
        <v>778</v>
      </c>
      <c r="S117" s="28" t="s">
        <v>930</v>
      </c>
      <c r="T117" s="28" t="s">
        <v>944</v>
      </c>
      <c r="W117" s="28" t="s">
        <v>957</v>
      </c>
    </row>
    <row r="118" spans="4:23" ht="12.75">
      <c r="D118" t="s">
        <v>58</v>
      </c>
      <c r="E118" t="s">
        <v>71</v>
      </c>
      <c r="F118" t="s">
        <v>116</v>
      </c>
      <c r="J118" t="s">
        <v>110</v>
      </c>
      <c r="K118" t="s">
        <v>99</v>
      </c>
      <c r="L118" s="1" t="s">
        <v>653</v>
      </c>
      <c r="M118" s="1" t="s">
        <v>668</v>
      </c>
      <c r="N118" s="1" t="s">
        <v>677</v>
      </c>
      <c r="P118" s="1" t="s">
        <v>745</v>
      </c>
      <c r="R118" s="1" t="s">
        <v>773</v>
      </c>
      <c r="S118" s="28" t="s">
        <v>931</v>
      </c>
      <c r="W118" s="28"/>
    </row>
    <row r="119" spans="4:23" ht="12.75">
      <c r="D119" t="s">
        <v>59</v>
      </c>
      <c r="E119" t="s">
        <v>72</v>
      </c>
      <c r="F119" t="s">
        <v>117</v>
      </c>
      <c r="J119" t="s">
        <v>111</v>
      </c>
      <c r="K119" s="1" t="s">
        <v>844</v>
      </c>
      <c r="L119" s="1" t="s">
        <v>654</v>
      </c>
      <c r="M119" s="1" t="s">
        <v>669</v>
      </c>
      <c r="N119" s="1" t="s">
        <v>678</v>
      </c>
      <c r="P119" s="1" t="s">
        <v>735</v>
      </c>
      <c r="R119" s="1" t="s">
        <v>774</v>
      </c>
      <c r="S119" s="28" t="s">
        <v>932</v>
      </c>
      <c r="W119" s="1"/>
    </row>
    <row r="120" spans="4:23" ht="12.75">
      <c r="D120" t="s">
        <v>60</v>
      </c>
      <c r="E120" t="s">
        <v>73</v>
      </c>
      <c r="F120" t="s">
        <v>118</v>
      </c>
      <c r="J120" t="s">
        <v>797</v>
      </c>
      <c r="K120" t="s">
        <v>100</v>
      </c>
      <c r="M120" s="1" t="s">
        <v>670</v>
      </c>
      <c r="N120" s="1" t="s">
        <v>679</v>
      </c>
      <c r="P120" s="1" t="s">
        <v>736</v>
      </c>
      <c r="R120" s="1" t="s">
        <v>780</v>
      </c>
      <c r="S120" s="28" t="s">
        <v>933</v>
      </c>
      <c r="W120" s="1"/>
    </row>
    <row r="121" spans="4:23" ht="12.75">
      <c r="D121" t="s">
        <v>61</v>
      </c>
      <c r="E121" t="s">
        <v>74</v>
      </c>
      <c r="F121" t="s">
        <v>119</v>
      </c>
      <c r="J121" t="s">
        <v>798</v>
      </c>
      <c r="K121" t="s">
        <v>101</v>
      </c>
      <c r="M121" s="1" t="s">
        <v>665</v>
      </c>
      <c r="N121" s="1" t="s">
        <v>680</v>
      </c>
      <c r="P121" s="1" t="s">
        <v>737</v>
      </c>
      <c r="R121" s="1" t="s">
        <v>779</v>
      </c>
      <c r="S121" s="1" t="s">
        <v>934</v>
      </c>
      <c r="W121" s="1"/>
    </row>
    <row r="122" spans="4:23" ht="12.75">
      <c r="D122" t="s">
        <v>62</v>
      </c>
      <c r="E122" t="s">
        <v>75</v>
      </c>
      <c r="F122" t="s">
        <v>637</v>
      </c>
      <c r="J122" t="s">
        <v>799</v>
      </c>
      <c r="K122" t="s">
        <v>102</v>
      </c>
      <c r="M122" s="1" t="s">
        <v>666</v>
      </c>
      <c r="N122" s="1" t="s">
        <v>681</v>
      </c>
      <c r="P122" s="44" t="s">
        <v>738</v>
      </c>
      <c r="R122" s="1" t="s">
        <v>977</v>
      </c>
      <c r="S122" s="1" t="s">
        <v>935</v>
      </c>
      <c r="W122" s="1"/>
    </row>
    <row r="123" spans="4:23" ht="12.75">
      <c r="D123" t="s">
        <v>63</v>
      </c>
      <c r="E123" t="s">
        <v>829</v>
      </c>
      <c r="F123" t="s">
        <v>638</v>
      </c>
      <c r="J123" t="s">
        <v>800</v>
      </c>
      <c r="K123" t="s">
        <v>103</v>
      </c>
      <c r="N123" s="1" t="s">
        <v>682</v>
      </c>
      <c r="P123" s="1" t="s">
        <v>739</v>
      </c>
      <c r="R123" s="1" t="s">
        <v>978</v>
      </c>
      <c r="S123" s="1" t="s">
        <v>936</v>
      </c>
      <c r="W123" s="1"/>
    </row>
    <row r="124" spans="4:23" ht="12.75">
      <c r="D124" t="s">
        <v>64</v>
      </c>
      <c r="E124" t="s">
        <v>76</v>
      </c>
      <c r="F124" t="s">
        <v>120</v>
      </c>
      <c r="J124" t="s">
        <v>801</v>
      </c>
      <c r="K124" s="1" t="s">
        <v>845</v>
      </c>
      <c r="N124" s="1" t="s">
        <v>683</v>
      </c>
      <c r="P124" s="1" t="s">
        <v>740</v>
      </c>
      <c r="R124" s="1" t="s">
        <v>979</v>
      </c>
      <c r="S124" s="1" t="s">
        <v>938</v>
      </c>
      <c r="W124" s="1"/>
    </row>
    <row r="125" spans="4:19" ht="12.75">
      <c r="D125" s="1" t="s">
        <v>846</v>
      </c>
      <c r="E125" t="s">
        <v>77</v>
      </c>
      <c r="F125" t="s">
        <v>639</v>
      </c>
      <c r="J125" t="s">
        <v>802</v>
      </c>
      <c r="K125" t="s">
        <v>104</v>
      </c>
      <c r="N125" s="1" t="s">
        <v>684</v>
      </c>
      <c r="P125" s="44" t="s">
        <v>741</v>
      </c>
      <c r="R125" s="1" t="s">
        <v>980</v>
      </c>
      <c r="S125" s="183">
        <v>3272</v>
      </c>
    </row>
    <row r="126" spans="4:19" ht="12.75">
      <c r="D126" s="1" t="s">
        <v>847</v>
      </c>
      <c r="E126" t="s">
        <v>828</v>
      </c>
      <c r="F126" t="s">
        <v>640</v>
      </c>
      <c r="J126" t="s">
        <v>803</v>
      </c>
      <c r="K126" t="s">
        <v>121</v>
      </c>
      <c r="N126" s="1" t="s">
        <v>685</v>
      </c>
      <c r="P126" s="44" t="s">
        <v>746</v>
      </c>
      <c r="R126" s="1" t="s">
        <v>981</v>
      </c>
      <c r="S126" s="183">
        <v>59122</v>
      </c>
    </row>
    <row r="127" spans="5:19" ht="12.75">
      <c r="E127" t="s">
        <v>78</v>
      </c>
      <c r="F127" t="s">
        <v>641</v>
      </c>
      <c r="N127" s="1" t="s">
        <v>686</v>
      </c>
      <c r="P127" s="1" t="s">
        <v>742</v>
      </c>
      <c r="R127" s="1" t="s">
        <v>982</v>
      </c>
      <c r="S127" s="183">
        <v>98140</v>
      </c>
    </row>
    <row r="128" spans="5:19" ht="12.75">
      <c r="E128" t="s">
        <v>79</v>
      </c>
      <c r="F128" t="s">
        <v>642</v>
      </c>
      <c r="N128" s="1" t="s">
        <v>687</v>
      </c>
      <c r="P128" s="44" t="s">
        <v>849</v>
      </c>
      <c r="R128" s="1" t="s">
        <v>983</v>
      </c>
      <c r="S128" s="183"/>
    </row>
    <row r="129" spans="14:19" ht="12.75">
      <c r="N129" s="1" t="s">
        <v>688</v>
      </c>
      <c r="P129" s="44" t="s">
        <v>850</v>
      </c>
      <c r="R129" s="1"/>
      <c r="S129" s="183"/>
    </row>
    <row r="130" spans="14:18" ht="12.75">
      <c r="N130" s="1" t="s">
        <v>689</v>
      </c>
      <c r="P130" s="1" t="s">
        <v>748</v>
      </c>
      <c r="R130" s="1"/>
    </row>
    <row r="131" spans="14:18" ht="12.75">
      <c r="N131" s="1" t="s">
        <v>690</v>
      </c>
      <c r="R131" s="1"/>
    </row>
    <row r="132" ht="12.75">
      <c r="N132" s="1" t="s">
        <v>691</v>
      </c>
    </row>
    <row r="133" ht="12.75">
      <c r="N133" s="22" t="s">
        <v>692</v>
      </c>
    </row>
    <row r="134" spans="1:19" ht="13.5" thickBo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 t="s">
        <v>896</v>
      </c>
      <c r="O134" s="20"/>
      <c r="P134" s="20"/>
      <c r="Q134" s="20"/>
      <c r="R134" s="20"/>
      <c r="S134" s="20"/>
    </row>
    <row r="135" spans="1:12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8" ht="12.75">
      <c r="A136" s="12"/>
      <c r="B136" s="12" t="s">
        <v>696</v>
      </c>
      <c r="C136" s="15"/>
      <c r="G136" s="23"/>
      <c r="H136" s="23"/>
    </row>
    <row r="137" spans="1:23" ht="12.75">
      <c r="A137" s="2" t="s">
        <v>247</v>
      </c>
      <c r="B137" s="2" t="s">
        <v>261</v>
      </c>
      <c r="C137" s="2" t="s">
        <v>211</v>
      </c>
      <c r="D137" s="2" t="str">
        <f aca="true" t="shared" si="0" ref="D137:R137">D111</f>
        <v>Metale</v>
      </c>
      <c r="E137" s="2" t="str">
        <f t="shared" si="0"/>
        <v>Mikotoksyny</v>
      </c>
      <c r="F137" s="2" t="str">
        <f t="shared" si="0"/>
        <v>WWA</v>
      </c>
      <c r="G137" s="2" t="str">
        <f t="shared" si="0"/>
        <v>Procesowe</v>
      </c>
      <c r="H137" s="2" t="str">
        <f t="shared" si="0"/>
        <v>Azotany</v>
      </c>
      <c r="I137" s="2" t="str">
        <f t="shared" si="0"/>
        <v>Aminy biogenne</v>
      </c>
      <c r="J137" s="2" t="str">
        <f t="shared" si="0"/>
        <v>Inne</v>
      </c>
      <c r="K137" s="2" t="str">
        <f t="shared" si="0"/>
        <v>Ftalany</v>
      </c>
      <c r="L137" s="2" t="str">
        <f t="shared" si="0"/>
        <v>Substancje konserwujące</v>
      </c>
      <c r="M137" s="2" t="str">
        <f t="shared" si="0"/>
        <v>Substancje słodzące</v>
      </c>
      <c r="N137" s="2" t="str">
        <f t="shared" si="0"/>
        <v>Barwniki</v>
      </c>
      <c r="O137" s="2" t="str">
        <f t="shared" si="0"/>
        <v>Inne dodatki</v>
      </c>
      <c r="P137" s="2" t="str">
        <f t="shared" si="0"/>
        <v>Mikrobiologia</v>
      </c>
      <c r="Q137" s="2" t="str">
        <f t="shared" si="0"/>
        <v>Metale migracja</v>
      </c>
      <c r="R137" s="2" t="str">
        <f t="shared" si="0"/>
        <v>Migracja z mat. z tworzyw sztucznych</v>
      </c>
      <c r="S137" s="192" t="s">
        <v>922</v>
      </c>
      <c r="T137" s="192" t="s">
        <v>923</v>
      </c>
      <c r="U137" s="192" t="s">
        <v>924</v>
      </c>
      <c r="V137" s="192" t="s">
        <v>921</v>
      </c>
      <c r="W137" s="192" t="s">
        <v>925</v>
      </c>
    </row>
    <row r="138" spans="4:23" ht="12.75">
      <c r="D138" t="s">
        <v>441</v>
      </c>
      <c r="E138" t="s">
        <v>454</v>
      </c>
      <c r="F138" t="s">
        <v>432</v>
      </c>
      <c r="G138" t="s">
        <v>432</v>
      </c>
      <c r="H138" t="s">
        <v>432</v>
      </c>
      <c r="I138" t="s">
        <v>432</v>
      </c>
      <c r="J138" t="s">
        <v>454</v>
      </c>
      <c r="K138" t="s">
        <v>434</v>
      </c>
      <c r="L138" t="s">
        <v>454</v>
      </c>
      <c r="M138" t="s">
        <v>454</v>
      </c>
      <c r="N138" t="s">
        <v>454</v>
      </c>
      <c r="O138" t="s">
        <v>454</v>
      </c>
      <c r="P138" s="1" t="s">
        <v>13</v>
      </c>
      <c r="Q138" t="s">
        <v>441</v>
      </c>
      <c r="R138" t="s">
        <v>454</v>
      </c>
      <c r="S138" s="1" t="s">
        <v>960</v>
      </c>
      <c r="T138" s="1" t="s">
        <v>960</v>
      </c>
      <c r="U138" s="1" t="s">
        <v>960</v>
      </c>
      <c r="V138" s="1" t="s">
        <v>960</v>
      </c>
      <c r="W138" s="1" t="s">
        <v>960</v>
      </c>
    </row>
    <row r="139" spans="4:23" ht="12.75">
      <c r="D139" t="s">
        <v>442</v>
      </c>
      <c r="E139" t="s">
        <v>432</v>
      </c>
      <c r="F139" t="s">
        <v>433</v>
      </c>
      <c r="G139" t="s">
        <v>434</v>
      </c>
      <c r="H139" t="s">
        <v>711</v>
      </c>
      <c r="I139" t="s">
        <v>433</v>
      </c>
      <c r="J139" t="s">
        <v>432</v>
      </c>
      <c r="K139" t="s">
        <v>435</v>
      </c>
      <c r="L139" t="s">
        <v>432</v>
      </c>
      <c r="M139" t="s">
        <v>432</v>
      </c>
      <c r="N139" t="s">
        <v>432</v>
      </c>
      <c r="O139" t="s">
        <v>432</v>
      </c>
      <c r="P139" s="1" t="s">
        <v>854</v>
      </c>
      <c r="Q139" t="s">
        <v>442</v>
      </c>
      <c r="R139" t="s">
        <v>432</v>
      </c>
      <c r="S139" s="1" t="s">
        <v>961</v>
      </c>
      <c r="T139" s="1" t="s">
        <v>961</v>
      </c>
      <c r="U139" s="1" t="s">
        <v>961</v>
      </c>
      <c r="V139" s="1" t="s">
        <v>961</v>
      </c>
      <c r="W139" s="1" t="s">
        <v>961</v>
      </c>
    </row>
    <row r="140" spans="4:23" ht="12.75">
      <c r="D140" t="s">
        <v>443</v>
      </c>
      <c r="E140" t="s">
        <v>433</v>
      </c>
      <c r="F140" t="s">
        <v>434</v>
      </c>
      <c r="G140" t="s">
        <v>435</v>
      </c>
      <c r="H140" t="s">
        <v>452</v>
      </c>
      <c r="I140" t="s">
        <v>434</v>
      </c>
      <c r="J140" t="s">
        <v>433</v>
      </c>
      <c r="K140" t="s">
        <v>438</v>
      </c>
      <c r="L140" t="s">
        <v>433</v>
      </c>
      <c r="M140" t="s">
        <v>433</v>
      </c>
      <c r="N140" t="s">
        <v>433</v>
      </c>
      <c r="O140" t="s">
        <v>433</v>
      </c>
      <c r="P140" s="1" t="s">
        <v>855</v>
      </c>
      <c r="Q140" t="s">
        <v>443</v>
      </c>
      <c r="R140" t="s">
        <v>433</v>
      </c>
      <c r="S140" s="28" t="s">
        <v>959</v>
      </c>
      <c r="T140" s="28" t="s">
        <v>959</v>
      </c>
      <c r="U140" s="28" t="s">
        <v>959</v>
      </c>
      <c r="V140" s="28" t="s">
        <v>959</v>
      </c>
      <c r="W140" s="28" t="s">
        <v>959</v>
      </c>
    </row>
    <row r="141" spans="4:23" ht="12.75">
      <c r="D141" t="s">
        <v>444</v>
      </c>
      <c r="E141" t="s">
        <v>434</v>
      </c>
      <c r="F141" t="s">
        <v>435</v>
      </c>
      <c r="G141" t="s">
        <v>438</v>
      </c>
      <c r="H141" t="s">
        <v>453</v>
      </c>
      <c r="I141" t="s">
        <v>435</v>
      </c>
      <c r="J141" t="s">
        <v>434</v>
      </c>
      <c r="K141" t="s">
        <v>439</v>
      </c>
      <c r="L141" t="s">
        <v>434</v>
      </c>
      <c r="M141" t="s">
        <v>434</v>
      </c>
      <c r="N141" t="s">
        <v>434</v>
      </c>
      <c r="O141" t="s">
        <v>434</v>
      </c>
      <c r="P141" s="1" t="s">
        <v>883</v>
      </c>
      <c r="Q141" t="s">
        <v>444</v>
      </c>
      <c r="R141" t="s">
        <v>438</v>
      </c>
      <c r="S141" s="28" t="s">
        <v>453</v>
      </c>
      <c r="T141" s="28" t="s">
        <v>453</v>
      </c>
      <c r="U141" s="28" t="s">
        <v>453</v>
      </c>
      <c r="V141" s="28" t="s">
        <v>453</v>
      </c>
      <c r="W141" s="28" t="s">
        <v>453</v>
      </c>
    </row>
    <row r="142" spans="4:23" ht="12.75">
      <c r="D142" t="s">
        <v>445</v>
      </c>
      <c r="E142" t="s">
        <v>435</v>
      </c>
      <c r="F142" t="s">
        <v>438</v>
      </c>
      <c r="G142" t="s">
        <v>709</v>
      </c>
      <c r="H142" t="s">
        <v>460</v>
      </c>
      <c r="I142" t="s">
        <v>450</v>
      </c>
      <c r="J142" t="s">
        <v>435</v>
      </c>
      <c r="K142" t="s">
        <v>440</v>
      </c>
      <c r="L142" t="s">
        <v>435</v>
      </c>
      <c r="M142" t="s">
        <v>435</v>
      </c>
      <c r="N142" t="s">
        <v>435</v>
      </c>
      <c r="O142" t="s">
        <v>435</v>
      </c>
      <c r="P142" s="28" t="s">
        <v>969</v>
      </c>
      <c r="Q142" t="s">
        <v>445</v>
      </c>
      <c r="R142" t="s">
        <v>439</v>
      </c>
      <c r="S142" s="28" t="s">
        <v>460</v>
      </c>
      <c r="T142" s="28" t="s">
        <v>460</v>
      </c>
      <c r="U142" s="28" t="s">
        <v>460</v>
      </c>
      <c r="V142" s="28" t="s">
        <v>460</v>
      </c>
      <c r="W142" s="28" t="s">
        <v>460</v>
      </c>
    </row>
    <row r="143" spans="4:23" ht="12.75">
      <c r="D143" t="s">
        <v>446</v>
      </c>
      <c r="E143" t="s">
        <v>439</v>
      </c>
      <c r="F143" t="s">
        <v>439</v>
      </c>
      <c r="G143" t="s">
        <v>439</v>
      </c>
      <c r="I143" t="s">
        <v>452</v>
      </c>
      <c r="J143" t="s">
        <v>437</v>
      </c>
      <c r="K143" t="s">
        <v>456</v>
      </c>
      <c r="L143" t="s">
        <v>452</v>
      </c>
      <c r="M143" t="s">
        <v>452</v>
      </c>
      <c r="N143" t="s">
        <v>452</v>
      </c>
      <c r="O143" t="s">
        <v>452</v>
      </c>
      <c r="P143" s="47" t="s">
        <v>753</v>
      </c>
      <c r="Q143" t="s">
        <v>446</v>
      </c>
      <c r="R143" t="s">
        <v>452</v>
      </c>
      <c r="S143" s="1"/>
      <c r="T143" s="1"/>
      <c r="U143" s="1"/>
      <c r="V143" s="1"/>
      <c r="W143" s="1"/>
    </row>
    <row r="144" spans="4:23" ht="12.75">
      <c r="D144" t="s">
        <v>447</v>
      </c>
      <c r="E144" t="s">
        <v>440</v>
      </c>
      <c r="F144" t="s">
        <v>456</v>
      </c>
      <c r="G144" t="s">
        <v>708</v>
      </c>
      <c r="I144" t="s">
        <v>459</v>
      </c>
      <c r="J144" t="s">
        <v>438</v>
      </c>
      <c r="K144" t="s">
        <v>453</v>
      </c>
      <c r="L144" t="s">
        <v>453</v>
      </c>
      <c r="M144" t="s">
        <v>453</v>
      </c>
      <c r="N144" t="s">
        <v>453</v>
      </c>
      <c r="O144" t="s">
        <v>453</v>
      </c>
      <c r="P144" s="1" t="s">
        <v>856</v>
      </c>
      <c r="Q144" t="s">
        <v>447</v>
      </c>
      <c r="R144" t="s">
        <v>459</v>
      </c>
      <c r="S144" s="1"/>
      <c r="T144" s="1"/>
      <c r="U144" s="1"/>
      <c r="V144" s="1"/>
      <c r="W144" s="1"/>
    </row>
    <row r="145" spans="4:23" ht="12.75">
      <c r="D145" t="s">
        <v>448</v>
      </c>
      <c r="E145" t="s">
        <v>456</v>
      </c>
      <c r="F145" t="s">
        <v>453</v>
      </c>
      <c r="G145" t="s">
        <v>456</v>
      </c>
      <c r="I145" t="s">
        <v>453</v>
      </c>
      <c r="J145" t="s">
        <v>439</v>
      </c>
      <c r="K145" t="s">
        <v>460</v>
      </c>
      <c r="L145" t="s">
        <v>460</v>
      </c>
      <c r="M145" t="s">
        <v>460</v>
      </c>
      <c r="N145" t="s">
        <v>460</v>
      </c>
      <c r="O145" t="s">
        <v>460</v>
      </c>
      <c r="P145" s="1" t="s">
        <v>884</v>
      </c>
      <c r="Q145" t="s">
        <v>448</v>
      </c>
      <c r="R145" t="s">
        <v>453</v>
      </c>
      <c r="S145" s="1"/>
      <c r="T145" s="1"/>
      <c r="U145" s="1"/>
      <c r="V145" s="1"/>
      <c r="W145" s="1"/>
    </row>
    <row r="146" spans="4:23" ht="12.75">
      <c r="D146" t="s">
        <v>449</v>
      </c>
      <c r="E146" t="s">
        <v>450</v>
      </c>
      <c r="F146" t="s">
        <v>460</v>
      </c>
      <c r="G146" t="s">
        <v>710</v>
      </c>
      <c r="I146" t="s">
        <v>460</v>
      </c>
      <c r="J146" t="s">
        <v>440</v>
      </c>
      <c r="P146" s="28" t="s">
        <v>910</v>
      </c>
      <c r="Q146" t="s">
        <v>449</v>
      </c>
      <c r="R146" t="s">
        <v>460</v>
      </c>
      <c r="S146" s="1"/>
      <c r="T146" s="1"/>
      <c r="U146" s="1"/>
      <c r="V146" s="1"/>
      <c r="W146" s="1"/>
    </row>
    <row r="147" spans="4:23" ht="12.75">
      <c r="D147" t="s">
        <v>436</v>
      </c>
      <c r="E147" t="s">
        <v>453</v>
      </c>
      <c r="G147" t="s">
        <v>453</v>
      </c>
      <c r="J147" t="s">
        <v>456</v>
      </c>
      <c r="P147" s="47" t="s">
        <v>755</v>
      </c>
      <c r="Q147" t="s">
        <v>436</v>
      </c>
      <c r="T147" s="16"/>
      <c r="U147" s="16"/>
      <c r="V147" s="16"/>
      <c r="W147" s="16"/>
    </row>
    <row r="148" spans="4:17" ht="12.75">
      <c r="D148" t="s">
        <v>453</v>
      </c>
      <c r="E148" t="s">
        <v>460</v>
      </c>
      <c r="G148" t="s">
        <v>460</v>
      </c>
      <c r="J148" t="s">
        <v>455</v>
      </c>
      <c r="P148" s="1" t="s">
        <v>862</v>
      </c>
      <c r="Q148" t="s">
        <v>453</v>
      </c>
    </row>
    <row r="149" spans="4:17" ht="12.75">
      <c r="D149" t="s">
        <v>460</v>
      </c>
      <c r="J149" t="s">
        <v>450</v>
      </c>
      <c r="P149" s="28" t="s">
        <v>970</v>
      </c>
      <c r="Q149" t="s">
        <v>460</v>
      </c>
    </row>
    <row r="150" spans="10:16" ht="12.75">
      <c r="J150" t="s">
        <v>457</v>
      </c>
      <c r="P150" s="28" t="s">
        <v>971</v>
      </c>
    </row>
    <row r="151" spans="10:16" ht="12.75">
      <c r="J151" t="s">
        <v>458</v>
      </c>
      <c r="P151" s="1" t="s">
        <v>885</v>
      </c>
    </row>
    <row r="152" spans="10:16" ht="12.75">
      <c r="J152" t="s">
        <v>452</v>
      </c>
      <c r="P152" s="47" t="s">
        <v>752</v>
      </c>
    </row>
    <row r="153" spans="10:16" ht="12.75">
      <c r="J153" t="s">
        <v>459</v>
      </c>
      <c r="P153" s="47" t="s">
        <v>886</v>
      </c>
    </row>
    <row r="154" spans="10:16" ht="12.75">
      <c r="J154" t="s">
        <v>453</v>
      </c>
      <c r="P154" s="1" t="s">
        <v>860</v>
      </c>
    </row>
    <row r="155" spans="10:16" ht="12.75">
      <c r="J155" t="s">
        <v>460</v>
      </c>
      <c r="P155" s="28" t="s">
        <v>972</v>
      </c>
    </row>
    <row r="156" ht="12.75">
      <c r="P156" s="47" t="s">
        <v>756</v>
      </c>
    </row>
    <row r="157" ht="12.75">
      <c r="P157" s="47" t="s">
        <v>751</v>
      </c>
    </row>
    <row r="158" ht="12.75">
      <c r="P158" s="47" t="s">
        <v>749</v>
      </c>
    </row>
    <row r="159" ht="12.75">
      <c r="P159" s="47" t="s">
        <v>750</v>
      </c>
    </row>
    <row r="160" ht="12.75">
      <c r="P160" s="47" t="s">
        <v>754</v>
      </c>
    </row>
    <row r="161" ht="12.75">
      <c r="P161" s="47" t="s">
        <v>12</v>
      </c>
    </row>
    <row r="162" ht="12.75">
      <c r="P162" s="28" t="s">
        <v>914</v>
      </c>
    </row>
    <row r="163" ht="12.75">
      <c r="P163" s="47" t="s">
        <v>887</v>
      </c>
    </row>
    <row r="164" ht="12.75">
      <c r="P164" s="27" t="s">
        <v>453</v>
      </c>
    </row>
    <row r="165" ht="12.75">
      <c r="P165" s="27" t="s">
        <v>460</v>
      </c>
    </row>
    <row r="166" ht="12.75">
      <c r="P166" s="27"/>
    </row>
    <row r="167" ht="12.75">
      <c r="P167" s="27"/>
    </row>
    <row r="168" ht="12.75">
      <c r="P168" s="27"/>
    </row>
    <row r="169" spans="1:18" ht="13.5" thickBo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5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1:3" ht="12.75">
      <c r="A171" s="12"/>
      <c r="B171" s="12" t="s">
        <v>464</v>
      </c>
      <c r="C171" s="15"/>
    </row>
    <row r="172" spans="1:4" ht="12.75">
      <c r="A172" s="2" t="s">
        <v>247</v>
      </c>
      <c r="B172" s="2" t="s">
        <v>261</v>
      </c>
      <c r="C172" s="30" t="s">
        <v>211</v>
      </c>
      <c r="D172" s="45" t="s">
        <v>212</v>
      </c>
    </row>
    <row r="173" ht="12.75">
      <c r="D173" t="s">
        <v>461</v>
      </c>
    </row>
    <row r="174" ht="12.75">
      <c r="D174" t="s">
        <v>462</v>
      </c>
    </row>
    <row r="175" ht="12.75">
      <c r="D175" t="s">
        <v>826</v>
      </c>
    </row>
    <row r="176" spans="1:4" ht="13.5" thickBot="1">
      <c r="A176" s="20"/>
      <c r="B176" s="20"/>
      <c r="C176" s="20"/>
      <c r="D176" s="20" t="s">
        <v>463</v>
      </c>
    </row>
    <row r="178" spans="1:3" ht="12.75">
      <c r="A178" s="12"/>
      <c r="B178" s="12" t="s">
        <v>476</v>
      </c>
      <c r="C178" s="15"/>
    </row>
    <row r="179" spans="1:8" ht="12.75">
      <c r="A179" s="2" t="s">
        <v>247</v>
      </c>
      <c r="B179" s="2" t="s">
        <v>261</v>
      </c>
      <c r="C179" s="30" t="s">
        <v>211</v>
      </c>
      <c r="D179" s="26" t="str">
        <f>D96</f>
        <v>ZANIECZYSZCZENIA</v>
      </c>
      <c r="E179" s="26" t="str">
        <f>E96</f>
        <v>SUBSTANCJE DODATKOWE</v>
      </c>
      <c r="F179" s="26" t="str">
        <f>F96</f>
        <v>MIKROBIOLOGIA</v>
      </c>
      <c r="G179" s="26" t="str">
        <f>G96</f>
        <v>MATERIAŁY DO KONTAKTU</v>
      </c>
      <c r="H179" s="26" t="str">
        <f>H96</f>
        <v>GMO</v>
      </c>
    </row>
    <row r="180" spans="3:8" ht="12.75">
      <c r="C180" t="s">
        <v>465</v>
      </c>
      <c r="D180" t="s">
        <v>471</v>
      </c>
      <c r="E180" t="s">
        <v>471</v>
      </c>
      <c r="F180" s="1" t="s">
        <v>867</v>
      </c>
      <c r="G180" t="s">
        <v>781</v>
      </c>
      <c r="H180" s="1" t="s">
        <v>867</v>
      </c>
    </row>
    <row r="181" spans="3:7" ht="12.75">
      <c r="C181" t="s">
        <v>466</v>
      </c>
      <c r="D181" t="s">
        <v>472</v>
      </c>
      <c r="E181" t="s">
        <v>472</v>
      </c>
      <c r="G181" s="1" t="s">
        <v>919</v>
      </c>
    </row>
    <row r="182" spans="3:7" ht="12.75">
      <c r="C182" t="s">
        <v>467</v>
      </c>
      <c r="D182" t="s">
        <v>473</v>
      </c>
      <c r="E182" t="s">
        <v>473</v>
      </c>
      <c r="G182" t="s">
        <v>782</v>
      </c>
    </row>
    <row r="183" spans="3:7" ht="12.75">
      <c r="C183" t="s">
        <v>468</v>
      </c>
      <c r="D183" t="s">
        <v>474</v>
      </c>
      <c r="E183" t="s">
        <v>475</v>
      </c>
      <c r="G183" t="s">
        <v>783</v>
      </c>
    </row>
    <row r="184" spans="3:4" ht="12.75">
      <c r="C184" t="s">
        <v>469</v>
      </c>
      <c r="D184" t="s">
        <v>475</v>
      </c>
    </row>
    <row r="185" ht="12.75">
      <c r="C185" t="s">
        <v>470</v>
      </c>
    </row>
    <row r="187" spans="1:8" ht="13.5" thickBot="1">
      <c r="A187" s="20"/>
      <c r="B187" s="20"/>
      <c r="C187" s="20"/>
      <c r="D187" s="20"/>
      <c r="E187" s="20"/>
      <c r="F187" s="20"/>
      <c r="G187" s="20"/>
      <c r="H187" s="20"/>
    </row>
    <row r="189" spans="1:3" ht="12.75">
      <c r="A189" s="12"/>
      <c r="B189" s="12" t="s">
        <v>486</v>
      </c>
      <c r="C189" s="15"/>
    </row>
    <row r="190" spans="1:8" ht="12.75">
      <c r="A190" s="2" t="s">
        <v>247</v>
      </c>
      <c r="B190" s="2" t="s">
        <v>261</v>
      </c>
      <c r="C190" s="30" t="s">
        <v>211</v>
      </c>
      <c r="D190" s="26" t="str">
        <f>D96</f>
        <v>ZANIECZYSZCZENIA</v>
      </c>
      <c r="E190" s="26" t="str">
        <f>E96</f>
        <v>SUBSTANCJE DODATKOWE</v>
      </c>
      <c r="F190" s="26" t="str">
        <f>F96</f>
        <v>MIKROBIOLOGIA</v>
      </c>
      <c r="G190" s="26" t="str">
        <f>G96</f>
        <v>MATERIAŁY DO KONTAKTU</v>
      </c>
      <c r="H190" s="26" t="str">
        <f>H96</f>
        <v>GMO</v>
      </c>
    </row>
    <row r="191" spans="2:8" ht="12.75">
      <c r="B191">
        <v>1</v>
      </c>
      <c r="C191" t="s">
        <v>144</v>
      </c>
      <c r="D191" t="s">
        <v>478</v>
      </c>
      <c r="E191" t="s">
        <v>478</v>
      </c>
      <c r="F191" t="s">
        <v>766</v>
      </c>
      <c r="G191" t="s">
        <v>478</v>
      </c>
      <c r="H191" s="1" t="s">
        <v>480</v>
      </c>
    </row>
    <row r="192" spans="2:8" ht="12.75">
      <c r="B192">
        <v>2</v>
      </c>
      <c r="C192" t="s">
        <v>145</v>
      </c>
      <c r="D192" t="s">
        <v>479</v>
      </c>
      <c r="E192" t="s">
        <v>479</v>
      </c>
      <c r="F192" s="1" t="s">
        <v>917</v>
      </c>
      <c r="G192" t="s">
        <v>479</v>
      </c>
      <c r="H192" s="1" t="s">
        <v>963</v>
      </c>
    </row>
    <row r="193" spans="2:8" ht="12.75">
      <c r="B193">
        <v>3</v>
      </c>
      <c r="C193" t="s">
        <v>477</v>
      </c>
      <c r="D193" t="s">
        <v>480</v>
      </c>
      <c r="E193" t="s">
        <v>480</v>
      </c>
      <c r="F193" s="1" t="s">
        <v>918</v>
      </c>
      <c r="G193" t="s">
        <v>480</v>
      </c>
      <c r="H193" s="1" t="s">
        <v>964</v>
      </c>
    </row>
    <row r="194" spans="5:8" ht="12.75">
      <c r="E194" s="1" t="s">
        <v>879</v>
      </c>
      <c r="H194" s="1"/>
    </row>
    <row r="195" ht="12.75">
      <c r="E195" s="28" t="s">
        <v>880</v>
      </c>
    </row>
    <row r="196" spans="1:8" ht="13.5" thickBot="1">
      <c r="A196" s="20"/>
      <c r="B196" s="20"/>
      <c r="C196" s="20"/>
      <c r="D196" s="20"/>
      <c r="E196" s="20"/>
      <c r="F196" s="20"/>
      <c r="G196" s="20"/>
      <c r="H196" s="20"/>
    </row>
    <row r="197" spans="1:4" ht="12.75">
      <c r="A197" s="23"/>
      <c r="B197" s="23"/>
      <c r="C197" s="23"/>
      <c r="D197" s="23"/>
    </row>
    <row r="198" spans="1:3" ht="12.75">
      <c r="A198" s="12"/>
      <c r="B198" s="12" t="s">
        <v>723</v>
      </c>
      <c r="C198" s="15"/>
    </row>
    <row r="199" spans="1:8" ht="12.75">
      <c r="A199" s="2" t="s">
        <v>247</v>
      </c>
      <c r="B199" s="2" t="s">
        <v>261</v>
      </c>
      <c r="C199" s="30" t="s">
        <v>211</v>
      </c>
      <c r="D199" s="26" t="str">
        <f>D96</f>
        <v>ZANIECZYSZCZENIA</v>
      </c>
      <c r="E199" s="26" t="str">
        <f>E96</f>
        <v>SUBSTANCJE DODATKOWE</v>
      </c>
      <c r="F199" s="26" t="str">
        <f>F96</f>
        <v>MIKROBIOLOGIA</v>
      </c>
      <c r="G199" s="26" t="str">
        <f>G96</f>
        <v>MATERIAŁY DO KONTAKTU</v>
      </c>
      <c r="H199" s="26" t="str">
        <f>H96</f>
        <v>GMO</v>
      </c>
    </row>
    <row r="200" spans="2:8" ht="12.75">
      <c r="B200">
        <v>1</v>
      </c>
      <c r="D200" s="46" t="s">
        <v>730</v>
      </c>
      <c r="E200" s="46" t="s">
        <v>730</v>
      </c>
      <c r="F200" s="46" t="s">
        <v>871</v>
      </c>
      <c r="G200" s="46" t="s">
        <v>730</v>
      </c>
      <c r="H200" s="46" t="s">
        <v>871</v>
      </c>
    </row>
    <row r="201" spans="2:8" ht="12.75">
      <c r="B201">
        <v>2</v>
      </c>
      <c r="D201" s="46" t="s">
        <v>724</v>
      </c>
      <c r="E201" s="46" t="s">
        <v>724</v>
      </c>
      <c r="F201" s="46" t="s">
        <v>872</v>
      </c>
      <c r="G201" s="46" t="s">
        <v>724</v>
      </c>
      <c r="H201" s="46" t="s">
        <v>872</v>
      </c>
    </row>
    <row r="202" spans="2:8" ht="12.75">
      <c r="B202">
        <v>3</v>
      </c>
      <c r="D202" s="46" t="s">
        <v>725</v>
      </c>
      <c r="E202" s="46" t="s">
        <v>725</v>
      </c>
      <c r="F202" s="46"/>
      <c r="G202" s="46" t="s">
        <v>725</v>
      </c>
      <c r="H202" s="46" t="s">
        <v>962</v>
      </c>
    </row>
    <row r="203" spans="2:8" ht="12.75">
      <c r="B203">
        <v>4</v>
      </c>
      <c r="D203" s="46" t="s">
        <v>726</v>
      </c>
      <c r="E203" s="46" t="s">
        <v>726</v>
      </c>
      <c r="F203" s="46"/>
      <c r="G203" s="46" t="s">
        <v>726</v>
      </c>
      <c r="H203" s="1"/>
    </row>
    <row r="204" spans="2:7" ht="12.75">
      <c r="B204">
        <v>5</v>
      </c>
      <c r="D204" s="46" t="s">
        <v>727</v>
      </c>
      <c r="E204" s="46" t="s">
        <v>727</v>
      </c>
      <c r="F204" s="46"/>
      <c r="G204" s="46" t="s">
        <v>727</v>
      </c>
    </row>
    <row r="205" spans="2:7" ht="12.75">
      <c r="B205">
        <v>6</v>
      </c>
      <c r="D205" s="46" t="s">
        <v>728</v>
      </c>
      <c r="E205" s="46" t="s">
        <v>728</v>
      </c>
      <c r="F205" s="46"/>
      <c r="G205" s="46" t="s">
        <v>728</v>
      </c>
    </row>
    <row r="206" spans="4:7" ht="12.75">
      <c r="D206" s="46"/>
      <c r="E206" s="46"/>
      <c r="G206" s="46"/>
    </row>
    <row r="207" ht="12.75">
      <c r="D207" s="46"/>
    </row>
    <row r="208" spans="1:8" ht="13.5" thickBot="1">
      <c r="A208" s="20"/>
      <c r="B208" s="20"/>
      <c r="C208" s="20"/>
      <c r="D208" s="20"/>
      <c r="E208" s="20"/>
      <c r="F208" s="20"/>
      <c r="G208" s="20"/>
      <c r="H208" s="20"/>
    </row>
    <row r="209" spans="1:4" ht="12.75">
      <c r="A209" s="23"/>
      <c r="B209" s="23"/>
      <c r="C209" s="23"/>
      <c r="D209" s="23"/>
    </row>
    <row r="210" spans="1:3" ht="12.75">
      <c r="A210" s="12"/>
      <c r="B210" s="12" t="s">
        <v>715</v>
      </c>
      <c r="C210" s="15"/>
    </row>
    <row r="211" spans="1:4" ht="12.75">
      <c r="A211" s="2" t="s">
        <v>247</v>
      </c>
      <c r="B211" s="2" t="s">
        <v>261</v>
      </c>
      <c r="C211" s="30" t="s">
        <v>211</v>
      </c>
      <c r="D211" s="45" t="s">
        <v>212</v>
      </c>
    </row>
    <row r="212" spans="2:4" ht="12.75">
      <c r="B212">
        <v>1</v>
      </c>
      <c r="C212" t="s">
        <v>481</v>
      </c>
      <c r="D212" t="s">
        <v>487</v>
      </c>
    </row>
    <row r="213" spans="2:4" ht="12.75">
      <c r="B213">
        <v>2</v>
      </c>
      <c r="C213" t="s">
        <v>482</v>
      </c>
      <c r="D213" t="s">
        <v>488</v>
      </c>
    </row>
    <row r="214" spans="2:4" ht="12.75">
      <c r="B214">
        <v>3</v>
      </c>
      <c r="C214" t="s">
        <v>483</v>
      </c>
      <c r="D214" t="s">
        <v>757</v>
      </c>
    </row>
    <row r="215" spans="1:4" ht="13.5" thickBot="1">
      <c r="A215" s="20"/>
      <c r="B215" s="20">
        <v>100</v>
      </c>
      <c r="C215" s="20" t="s">
        <v>484</v>
      </c>
      <c r="D215" s="20" t="s">
        <v>485</v>
      </c>
    </row>
    <row r="217" spans="1:3" ht="12.75">
      <c r="A217" s="12"/>
      <c r="B217" s="12" t="s">
        <v>489</v>
      </c>
      <c r="C217" s="15"/>
    </row>
    <row r="218" spans="1:4" ht="12.75">
      <c r="A218" s="2" t="s">
        <v>247</v>
      </c>
      <c r="B218" s="2" t="s">
        <v>261</v>
      </c>
      <c r="C218" s="30" t="s">
        <v>211</v>
      </c>
      <c r="D218" s="45" t="s">
        <v>212</v>
      </c>
    </row>
    <row r="219" spans="2:4" ht="12.75">
      <c r="B219">
        <v>1</v>
      </c>
      <c r="D219" t="s">
        <v>7</v>
      </c>
    </row>
    <row r="220" spans="1:4" ht="13.5" thickBot="1">
      <c r="A220" s="20"/>
      <c r="B220" s="20">
        <v>2</v>
      </c>
      <c r="C220" s="20"/>
      <c r="D220" s="20" t="s">
        <v>490</v>
      </c>
    </row>
    <row r="221" spans="1:4" ht="12.75">
      <c r="A221" s="23"/>
      <c r="B221" s="23"/>
      <c r="C221" s="23"/>
      <c r="D221" s="23"/>
    </row>
    <row r="222" spans="1:3" ht="12.75">
      <c r="A222" s="12"/>
      <c r="B222" s="12" t="s">
        <v>645</v>
      </c>
      <c r="C222" s="15"/>
    </row>
    <row r="223" spans="1:8" ht="12.75">
      <c r="A223" s="2" t="s">
        <v>247</v>
      </c>
      <c r="B223" s="2" t="s">
        <v>261</v>
      </c>
      <c r="C223" s="30" t="s">
        <v>211</v>
      </c>
      <c r="D223" s="26" t="str">
        <f>D96</f>
        <v>ZANIECZYSZCZENIA</v>
      </c>
      <c r="E223" s="26" t="str">
        <f>E96</f>
        <v>SUBSTANCJE DODATKOWE</v>
      </c>
      <c r="F223" s="26" t="str">
        <f>F96</f>
        <v>MIKROBIOLOGIA</v>
      </c>
      <c r="G223" s="26" t="str">
        <f>G96</f>
        <v>MATERIAŁY DO KONTAKTU</v>
      </c>
      <c r="H223" s="26" t="str">
        <f>H96</f>
        <v>GMO</v>
      </c>
    </row>
    <row r="224" spans="2:8" ht="12.75">
      <c r="B224">
        <v>1</v>
      </c>
      <c r="D224" t="s">
        <v>644</v>
      </c>
      <c r="E224" s="1" t="s">
        <v>835</v>
      </c>
      <c r="F224" s="42" t="s">
        <v>759</v>
      </c>
      <c r="G224" s="42" t="s">
        <v>820</v>
      </c>
      <c r="H224" s="193" t="s">
        <v>966</v>
      </c>
    </row>
    <row r="225" spans="2:8" ht="12.75">
      <c r="B225">
        <v>2</v>
      </c>
      <c r="D225" t="s">
        <v>646</v>
      </c>
      <c r="E225" s="1" t="s">
        <v>716</v>
      </c>
      <c r="F225" t="s">
        <v>758</v>
      </c>
      <c r="G225" t="s">
        <v>821</v>
      </c>
      <c r="H225" s="1" t="s">
        <v>758</v>
      </c>
    </row>
    <row r="226" spans="2:8" ht="12.75">
      <c r="B226">
        <v>3</v>
      </c>
      <c r="D226" s="1" t="s">
        <v>430</v>
      </c>
      <c r="E226" t="s">
        <v>722</v>
      </c>
      <c r="G226" t="s">
        <v>822</v>
      </c>
      <c r="H226" s="1"/>
    </row>
    <row r="227" spans="2:8" ht="12.75">
      <c r="B227">
        <v>4</v>
      </c>
      <c r="D227" s="1"/>
      <c r="E227" s="1" t="s">
        <v>717</v>
      </c>
      <c r="G227" t="s">
        <v>823</v>
      </c>
      <c r="H227" s="1"/>
    </row>
    <row r="228" spans="2:7" ht="12.75">
      <c r="B228">
        <v>5</v>
      </c>
      <c r="D228" s="1"/>
      <c r="E228" s="28" t="s">
        <v>430</v>
      </c>
      <c r="G228" t="s">
        <v>430</v>
      </c>
    </row>
    <row r="229" spans="4:5" ht="12.75">
      <c r="D229" s="1"/>
      <c r="E229" s="28"/>
    </row>
    <row r="230" spans="4:5" ht="12.75">
      <c r="D230" s="1"/>
      <c r="E230" s="28"/>
    </row>
    <row r="231" spans="1:8" ht="13.5" thickBot="1">
      <c r="A231" s="20"/>
      <c r="B231" s="20"/>
      <c r="C231" s="20"/>
      <c r="D231" s="20"/>
      <c r="E231" s="21"/>
      <c r="F231" s="20"/>
      <c r="G231" s="20"/>
      <c r="H231" s="20"/>
    </row>
    <row r="232" spans="1:4" ht="12.75">
      <c r="A232" s="23"/>
      <c r="B232" s="23"/>
      <c r="C232" s="23"/>
      <c r="D232" s="23"/>
    </row>
    <row r="233" spans="1:3" ht="12.75">
      <c r="A233" s="12"/>
      <c r="B233" s="12" t="s">
        <v>647</v>
      </c>
      <c r="C233" s="15"/>
    </row>
    <row r="234" spans="1:5" ht="12.75">
      <c r="A234" s="2" t="s">
        <v>247</v>
      </c>
      <c r="B234" s="2" t="s">
        <v>261</v>
      </c>
      <c r="C234" s="30" t="s">
        <v>211</v>
      </c>
      <c r="D234" s="45" t="s">
        <v>451</v>
      </c>
      <c r="E234" s="45" t="s">
        <v>583</v>
      </c>
    </row>
    <row r="235" spans="3:5" ht="12.75">
      <c r="C235" t="s">
        <v>491</v>
      </c>
      <c r="D235" t="s">
        <v>584</v>
      </c>
      <c r="E235" t="s">
        <v>492</v>
      </c>
    </row>
    <row r="236" spans="3:5" ht="12.75">
      <c r="C236" t="s">
        <v>493</v>
      </c>
      <c r="D236" t="s">
        <v>585</v>
      </c>
      <c r="E236" t="s">
        <v>494</v>
      </c>
    </row>
    <row r="237" spans="3:5" ht="12.75">
      <c r="C237" t="s">
        <v>495</v>
      </c>
      <c r="D237" t="s">
        <v>586</v>
      </c>
      <c r="E237" t="s">
        <v>496</v>
      </c>
    </row>
    <row r="238" spans="3:5" ht="12.75">
      <c r="C238" t="s">
        <v>497</v>
      </c>
      <c r="D238" t="s">
        <v>587</v>
      </c>
      <c r="E238" t="s">
        <v>498</v>
      </c>
    </row>
    <row r="239" spans="3:5" ht="12.75">
      <c r="C239" t="s">
        <v>499</v>
      </c>
      <c r="D239" t="s">
        <v>588</v>
      </c>
      <c r="E239" t="s">
        <v>500</v>
      </c>
    </row>
    <row r="240" spans="3:5" ht="12.75">
      <c r="C240" t="s">
        <v>501</v>
      </c>
      <c r="D240" t="s">
        <v>589</v>
      </c>
      <c r="E240" t="s">
        <v>502</v>
      </c>
    </row>
    <row r="241" spans="3:5" ht="12.75">
      <c r="C241" t="s">
        <v>503</v>
      </c>
      <c r="D241" t="s">
        <v>590</v>
      </c>
      <c r="E241" t="s">
        <v>504</v>
      </c>
    </row>
    <row r="242" spans="3:5" ht="12.75">
      <c r="C242" t="s">
        <v>505</v>
      </c>
      <c r="D242" t="s">
        <v>591</v>
      </c>
      <c r="E242" t="s">
        <v>506</v>
      </c>
    </row>
    <row r="243" spans="3:5" ht="12.75">
      <c r="C243" t="s">
        <v>507</v>
      </c>
      <c r="D243" t="s">
        <v>592</v>
      </c>
      <c r="E243" t="s">
        <v>508</v>
      </c>
    </row>
    <row r="244" spans="3:5" ht="12.75">
      <c r="C244" t="s">
        <v>509</v>
      </c>
      <c r="D244" t="s">
        <v>593</v>
      </c>
      <c r="E244" t="s">
        <v>510</v>
      </c>
    </row>
    <row r="245" spans="3:5" ht="12.75">
      <c r="C245" t="s">
        <v>511</v>
      </c>
      <c r="D245" t="s">
        <v>594</v>
      </c>
      <c r="E245" t="s">
        <v>512</v>
      </c>
    </row>
    <row r="246" spans="3:5" ht="12.75">
      <c r="C246" t="s">
        <v>513</v>
      </c>
      <c r="D246" t="s">
        <v>595</v>
      </c>
      <c r="E246" t="s">
        <v>514</v>
      </c>
    </row>
    <row r="247" spans="3:5" ht="12.75">
      <c r="C247" t="s">
        <v>515</v>
      </c>
      <c r="D247" t="s">
        <v>597</v>
      </c>
      <c r="E247" t="s">
        <v>516</v>
      </c>
    </row>
    <row r="248" spans="3:5" ht="12.75">
      <c r="C248" t="s">
        <v>517</v>
      </c>
      <c r="D248" t="s">
        <v>596</v>
      </c>
      <c r="E248" t="s">
        <v>518</v>
      </c>
    </row>
    <row r="249" spans="3:5" ht="12.75">
      <c r="C249" t="s">
        <v>519</v>
      </c>
      <c r="D249" t="s">
        <v>598</v>
      </c>
      <c r="E249" t="s">
        <v>520</v>
      </c>
    </row>
    <row r="250" spans="3:5" ht="12.75">
      <c r="C250" t="s">
        <v>521</v>
      </c>
      <c r="D250" t="s">
        <v>599</v>
      </c>
      <c r="E250" t="s">
        <v>522</v>
      </c>
    </row>
    <row r="251" spans="3:5" ht="12.75">
      <c r="C251" t="s">
        <v>523</v>
      </c>
      <c r="D251" t="s">
        <v>836</v>
      </c>
      <c r="E251" t="s">
        <v>524</v>
      </c>
    </row>
    <row r="252" spans="3:5" ht="12.75">
      <c r="C252" t="s">
        <v>525</v>
      </c>
      <c r="D252" t="s">
        <v>600</v>
      </c>
      <c r="E252" t="s">
        <v>526</v>
      </c>
    </row>
    <row r="253" spans="3:5" ht="12.75">
      <c r="C253" t="s">
        <v>527</v>
      </c>
      <c r="D253" t="s">
        <v>601</v>
      </c>
      <c r="E253" t="s">
        <v>528</v>
      </c>
    </row>
    <row r="254" spans="3:5" ht="12.75">
      <c r="C254" t="s">
        <v>529</v>
      </c>
      <c r="D254" t="s">
        <v>602</v>
      </c>
      <c r="E254" t="s">
        <v>530</v>
      </c>
    </row>
    <row r="255" spans="3:5" ht="12.75">
      <c r="C255" t="s">
        <v>531</v>
      </c>
      <c r="D255" t="s">
        <v>603</v>
      </c>
      <c r="E255" t="s">
        <v>532</v>
      </c>
    </row>
    <row r="256" spans="3:5" ht="12.75">
      <c r="C256" t="s">
        <v>533</v>
      </c>
      <c r="D256" t="s">
        <v>604</v>
      </c>
      <c r="E256" t="s">
        <v>534</v>
      </c>
    </row>
    <row r="257" spans="3:5" ht="12.75">
      <c r="C257" t="s">
        <v>535</v>
      </c>
      <c r="D257" t="s">
        <v>605</v>
      </c>
      <c r="E257" t="s">
        <v>536</v>
      </c>
    </row>
    <row r="258" spans="3:5" ht="12.75">
      <c r="C258" t="s">
        <v>537</v>
      </c>
      <c r="D258" t="s">
        <v>606</v>
      </c>
      <c r="E258" t="s">
        <v>538</v>
      </c>
    </row>
    <row r="259" spans="3:5" ht="12.75">
      <c r="C259" t="s">
        <v>539</v>
      </c>
      <c r="D259" t="s">
        <v>607</v>
      </c>
      <c r="E259" t="s">
        <v>540</v>
      </c>
    </row>
    <row r="260" spans="3:5" ht="12.75">
      <c r="C260" t="s">
        <v>541</v>
      </c>
      <c r="D260" t="s">
        <v>608</v>
      </c>
      <c r="E260" t="s">
        <v>542</v>
      </c>
    </row>
    <row r="261" spans="3:5" ht="12.75">
      <c r="C261" t="s">
        <v>543</v>
      </c>
      <c r="D261" t="s">
        <v>609</v>
      </c>
      <c r="E261" t="s">
        <v>544</v>
      </c>
    </row>
    <row r="262" spans="3:5" ht="12.75">
      <c r="C262" t="s">
        <v>545</v>
      </c>
      <c r="D262" t="s">
        <v>610</v>
      </c>
      <c r="E262" t="s">
        <v>546</v>
      </c>
    </row>
    <row r="263" spans="3:5" ht="12.75">
      <c r="C263" t="s">
        <v>547</v>
      </c>
      <c r="D263" t="s">
        <v>611</v>
      </c>
      <c r="E263" t="s">
        <v>548</v>
      </c>
    </row>
    <row r="264" spans="3:5" ht="12.75">
      <c r="C264" t="s">
        <v>549</v>
      </c>
      <c r="D264" t="s">
        <v>612</v>
      </c>
      <c r="E264" t="s">
        <v>550</v>
      </c>
    </row>
    <row r="265" spans="3:5" ht="12.75">
      <c r="C265" t="s">
        <v>551</v>
      </c>
      <c r="D265" t="s">
        <v>613</v>
      </c>
      <c r="E265" t="s">
        <v>552</v>
      </c>
    </row>
    <row r="266" spans="3:5" ht="12.75">
      <c r="C266" t="s">
        <v>553</v>
      </c>
      <c r="D266" t="s">
        <v>614</v>
      </c>
      <c r="E266" t="s">
        <v>554</v>
      </c>
    </row>
    <row r="267" spans="3:5" ht="12.75">
      <c r="C267" t="s">
        <v>555</v>
      </c>
      <c r="D267" t="s">
        <v>615</v>
      </c>
      <c r="E267" t="s">
        <v>556</v>
      </c>
    </row>
    <row r="268" spans="3:5" ht="12.75">
      <c r="C268" t="s">
        <v>557</v>
      </c>
      <c r="D268" t="s">
        <v>616</v>
      </c>
      <c r="E268" t="s">
        <v>558</v>
      </c>
    </row>
    <row r="269" spans="3:5" ht="12.75">
      <c r="C269" t="s">
        <v>559</v>
      </c>
      <c r="D269" t="s">
        <v>617</v>
      </c>
      <c r="E269" t="s">
        <v>560</v>
      </c>
    </row>
    <row r="270" spans="3:5" ht="12.75">
      <c r="C270" t="s">
        <v>561</v>
      </c>
      <c r="D270" t="s">
        <v>618</v>
      </c>
      <c r="E270" t="s">
        <v>562</v>
      </c>
    </row>
    <row r="271" spans="3:5" ht="12.75">
      <c r="C271" t="s">
        <v>563</v>
      </c>
      <c r="D271" t="s">
        <v>619</v>
      </c>
      <c r="E271" t="s">
        <v>564</v>
      </c>
    </row>
    <row r="272" spans="3:5" ht="12.75">
      <c r="C272" t="s">
        <v>565</v>
      </c>
      <c r="D272" t="s">
        <v>620</v>
      </c>
      <c r="E272" t="s">
        <v>566</v>
      </c>
    </row>
    <row r="273" spans="3:5" ht="12.75">
      <c r="C273" t="s">
        <v>567</v>
      </c>
      <c r="D273" t="s">
        <v>621</v>
      </c>
      <c r="E273" t="s">
        <v>568</v>
      </c>
    </row>
    <row r="274" spans="3:5" ht="12.75">
      <c r="C274" t="s">
        <v>569</v>
      </c>
      <c r="D274" t="s">
        <v>622</v>
      </c>
      <c r="E274" t="s">
        <v>570</v>
      </c>
    </row>
    <row r="275" spans="3:5" ht="12.75">
      <c r="C275" t="s">
        <v>571</v>
      </c>
      <c r="D275" t="s">
        <v>623</v>
      </c>
      <c r="E275" t="s">
        <v>572</v>
      </c>
    </row>
    <row r="276" spans="3:5" ht="12.75">
      <c r="C276" t="s">
        <v>573</v>
      </c>
      <c r="D276" t="s">
        <v>624</v>
      </c>
      <c r="E276" t="s">
        <v>574</v>
      </c>
    </row>
    <row r="277" spans="3:5" ht="12.75">
      <c r="C277" t="s">
        <v>575</v>
      </c>
      <c r="D277" t="s">
        <v>625</v>
      </c>
      <c r="E277" t="s">
        <v>576</v>
      </c>
    </row>
    <row r="278" spans="3:5" ht="12.75">
      <c r="C278" t="s">
        <v>577</v>
      </c>
      <c r="D278" t="s">
        <v>626</v>
      </c>
      <c r="E278" t="s">
        <v>578</v>
      </c>
    </row>
    <row r="279" spans="3:5" ht="12.75">
      <c r="C279" t="s">
        <v>579</v>
      </c>
      <c r="D279" t="s">
        <v>627</v>
      </c>
      <c r="E279" t="s">
        <v>580</v>
      </c>
    </row>
    <row r="280" spans="3:5" ht="12.75">
      <c r="C280" t="s">
        <v>581</v>
      </c>
      <c r="D280" t="s">
        <v>628</v>
      </c>
      <c r="E280" t="s">
        <v>582</v>
      </c>
    </row>
    <row r="283" spans="1:5" ht="13.5" thickBot="1">
      <c r="A283" s="20"/>
      <c r="B283" s="20"/>
      <c r="C283" s="20"/>
      <c r="D283" s="20"/>
      <c r="E283" s="20"/>
    </row>
    <row r="285" spans="1:5" ht="12.75">
      <c r="A285" s="193" t="s">
        <v>958</v>
      </c>
      <c r="B285" s="193"/>
      <c r="C285" s="193"/>
      <c r="D285" s="193"/>
      <c r="E285" s="193">
        <f>IF(DANE!$A$1="GMO",1,0)</f>
        <v>0</v>
      </c>
    </row>
  </sheetData>
  <sheetProtection password="C68B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2013-05-24T12:32:54Z</cp:lastPrinted>
  <dcterms:created xsi:type="dcterms:W3CDTF">2013-03-17T09:28:17Z</dcterms:created>
  <dcterms:modified xsi:type="dcterms:W3CDTF">2014-02-16T00:26:26Z</dcterms:modified>
  <cp:category/>
  <cp:version/>
  <cp:contentType/>
  <cp:contentStatus/>
</cp:coreProperties>
</file>